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225" windowWidth="5970" windowHeight="6180" tabRatio="595" firstSheet="2" activeTab="5"/>
  </bookViews>
  <sheets>
    <sheet name="Cashflow-06-2002" sheetId="1" state="hidden" r:id="rId1"/>
    <sheet name="KLSE_CPL" sheetId="2" r:id="rId2"/>
    <sheet name="KLSE-CBS" sheetId="3" r:id="rId3"/>
    <sheet name="KLSE-CCF" sheetId="4" r:id="rId4"/>
    <sheet name="KLSE-CCSOCIE" sheetId="5" r:id="rId5"/>
    <sheet name="KLSE-FI-note" sheetId="6" r:id="rId6"/>
  </sheets>
  <externalReferences>
    <externalReference r:id="rId9"/>
  </externalReferences>
  <definedNames>
    <definedName name="_xlnm.Print_Area" localSheetId="0">'Cashflow-06-2002'!$B$3:$W$81</definedName>
    <definedName name="_xlnm.Print_Area" localSheetId="1">'KLSE_CPL'!$B$2:$N$47</definedName>
    <definedName name="_xlnm.Print_Area" localSheetId="2">'KLSE-CBS'!$A$1:$J$54</definedName>
    <definedName name="_xlnm.Print_Area" localSheetId="3">'KLSE-CCF'!$B$2:$L$52</definedName>
    <definedName name="_xlnm.Print_Area" localSheetId="4">'KLSE-CCSOCIE'!$B$2:$P$35</definedName>
    <definedName name="_xlnm.Print_Area" localSheetId="5">'KLSE-FI-note'!$B$191:$N$199</definedName>
  </definedNames>
  <calcPr fullCalcOnLoad="1"/>
</workbook>
</file>

<file path=xl/sharedStrings.xml><?xml version="1.0" encoding="utf-8"?>
<sst xmlns="http://schemas.openxmlformats.org/spreadsheetml/2006/main" count="438" uniqueCount="336">
  <si>
    <t>30.6.2004</t>
  </si>
  <si>
    <t>30.6.2003</t>
  </si>
  <si>
    <t>6 months ended</t>
  </si>
  <si>
    <t>Unaudited Second Quarterly Report Ended 30 June 2004</t>
  </si>
  <si>
    <t xml:space="preserve">6 months </t>
  </si>
  <si>
    <t>Balance as at 30 June 2004</t>
  </si>
  <si>
    <t>Balance as at 30 June 2003</t>
  </si>
  <si>
    <t>Investment as at 30 June 2004.</t>
  </si>
  <si>
    <t>Tax recoverable</t>
  </si>
  <si>
    <t xml:space="preserve">entity </t>
  </si>
  <si>
    <t xml:space="preserve">  - Jointly controlled entity </t>
  </si>
  <si>
    <t>Jointly controlled entity and associate</t>
  </si>
  <si>
    <t>31.12.2003</t>
  </si>
  <si>
    <t>Cr Advance to subsidiary - PNHB</t>
  </si>
  <si>
    <t>Cr Cash receipt from customer - PNHB</t>
  </si>
  <si>
    <t xml:space="preserve">  - Deferred taxation</t>
  </si>
  <si>
    <t>Advance to jointly controlled entity</t>
  </si>
  <si>
    <t>Property, plant and equipment are stated at cost, which comprises the acquisition cost and any incidental cost arising from the acquisition, less accumulated depreciation and impairment loss. No valuations have been done in the prior years.</t>
  </si>
  <si>
    <t xml:space="preserve">Commitments </t>
  </si>
  <si>
    <t>Net profit for the financial year-to-date</t>
  </si>
  <si>
    <t>Condensed Consolidated Cash Flow Statements</t>
  </si>
  <si>
    <t>There were no significant changes in estimates of amounts reported in prior interim periods of the current financial year or prior financial years that have a material effect in the current quarter.</t>
  </si>
  <si>
    <t>Not applicable.</t>
  </si>
  <si>
    <t>Jun 2002</t>
  </si>
  <si>
    <t>EXPLANATORY NOTES TO THE UNAUDITED SECOND QUARTERLY REPORT</t>
  </si>
  <si>
    <t>This unaudited quarterly report is prepared in accordance with Malaysian Accounting Standards Board ('MASB') Standard 26 "Interim Financial Reporting" and paragraph 9.22 of Bursa Malaysia's Listing Requirements, and should be read in conjunction with the Group's financial statements for the year ended 31 December 2003.</t>
  </si>
  <si>
    <t>ADDITIONAL INFORMATION AS REQUIRED BY BURSA MALAYSIA'S LISTING REQUIREMENTS (PART A OF APPENDIX 9B)</t>
  </si>
  <si>
    <t>For the current quarter, the Group recorded a turnover of RM146.0 million as compared to RM145.3 million in the preceding year's corresponding quarter, a marginal increase of approximately 0.5%. For the financial year-to-date, the Group's revenue increased by 1.5% from RM288.9 million recorded in the preceding year's corresponding period to RM293.1 million. The increase is mainly due to the annual adjustment to the bulk supply rates arising from the increase in chemical prices and the Consumer Price Index.</t>
  </si>
  <si>
    <t xml:space="preserve">Profit before taxation for the current quarter decreased from RM48.3 million in the preceding year's corresponding quarter to RM46.7 million due to the increase in operating expenses. Accordingly, profit before taxation for the financial year-to-date decreased marginally from RM94.0 million in the preceding year's corresponding period to RM93.7 million.   </t>
  </si>
  <si>
    <t xml:space="preserve">PNSB had on 22 April 2004, entered into a Supplemental Agreement to the Support Loan Agreement dated 4 April 1998 with the Government of Malaysia under which the Federal Government provided a loan to PNSB to finance the development of the Wangsa Maju Water Treatment Plant during the water crisis in 1998. Under the Supplemental Agreement, all salient terms of the Support Loan Agreement remain the same except for the following three items:-  </t>
  </si>
  <si>
    <t>19 August 2004</t>
  </si>
  <si>
    <t>Cr Cash receipt from customers - URSB</t>
  </si>
  <si>
    <t>Issue of shares:-</t>
  </si>
  <si>
    <t>Conso cash flow adjustment for the year ended 30 Jun 2002</t>
  </si>
  <si>
    <t>Cash flow from operations</t>
  </si>
  <si>
    <t>Cash flow from operating activities</t>
  </si>
  <si>
    <t>Interest paid</t>
  </si>
  <si>
    <t>Fixed deposit/REPO Placement</t>
  </si>
  <si>
    <t>Cash flow from investing activities</t>
  </si>
  <si>
    <t>Cash flow from financing activities</t>
  </si>
  <si>
    <t>Change in cash &amp; cash equivalents</t>
  </si>
  <si>
    <t>Cash &amp; cash equivalents at beginning of year</t>
  </si>
  <si>
    <t>Other operating income</t>
  </si>
  <si>
    <t>Profit from operations</t>
  </si>
  <si>
    <t>Property, plant &amp; equipment</t>
  </si>
  <si>
    <t>Investing activities</t>
  </si>
  <si>
    <t>Cash &amp; cash equivalents at end of financial year-to-date</t>
  </si>
  <si>
    <t>Cash reserved for repayment of borrowing</t>
  </si>
  <si>
    <t xml:space="preserve"> capital</t>
  </si>
  <si>
    <t xml:space="preserve"> premium</t>
  </si>
  <si>
    <t>Changes in estimates</t>
  </si>
  <si>
    <t>Changes in the composition of the Group</t>
  </si>
  <si>
    <t>Other material disclosures</t>
  </si>
  <si>
    <t>CONSOLIDATED CASH FLOWS STATEMENT FOR THE YEAR ENDED 30 SEPTEMBER 2002</t>
  </si>
  <si>
    <t xml:space="preserve">-  jointly controlled entity </t>
  </si>
  <si>
    <t>Comparison of  profit before taxation with the immediate preceding quarter</t>
  </si>
  <si>
    <t>Dr Advance to subsidiary - PNHB</t>
  </si>
  <si>
    <t>Cr Dividend received - PNHB</t>
  </si>
  <si>
    <t>Cr Advance to holding company - PNSB</t>
  </si>
  <si>
    <t xml:space="preserve">     expenses - PNSB</t>
  </si>
  <si>
    <t xml:space="preserve">Cr Cash pd to employees and for operating </t>
  </si>
  <si>
    <t xml:space="preserve">Dr Cash pd to employees and for operating </t>
  </si>
  <si>
    <t>Cr Advance from subsidiary company</t>
  </si>
  <si>
    <t xml:space="preserve">There was no sale of unquoted investments or properties during the current quarter and financial year-to-date. </t>
  </si>
  <si>
    <t>Purchase or disposal of quoted securities</t>
  </si>
  <si>
    <t>Earnings per share ('EPS')</t>
  </si>
  <si>
    <t>Group's profit after tax &amp; minority interest used as numerator in the calculation of basic and diluted EPS</t>
  </si>
  <si>
    <t>Weighted average number of shares used as denominator in the calculation of basic EPS</t>
  </si>
  <si>
    <t>Adjustment for warrants</t>
  </si>
  <si>
    <t>There was no purchase or disposal of quoted securities during the current quarter and financial year-to-date.</t>
  </si>
  <si>
    <t>Prospect</t>
  </si>
  <si>
    <t>A.</t>
  </si>
  <si>
    <t>A1</t>
  </si>
  <si>
    <t>Accounting policies</t>
  </si>
  <si>
    <t>A2</t>
  </si>
  <si>
    <t>Qualification of financial statements</t>
  </si>
  <si>
    <t>Seasonal or cyclical factors</t>
  </si>
  <si>
    <t>A3</t>
  </si>
  <si>
    <t>A4</t>
  </si>
  <si>
    <t>Items of unusual nature and amount</t>
  </si>
  <si>
    <t>A5</t>
  </si>
  <si>
    <t>A6</t>
  </si>
  <si>
    <t>A7</t>
  </si>
  <si>
    <t>A8</t>
  </si>
  <si>
    <t>Segment revenue and results</t>
  </si>
  <si>
    <t>A9</t>
  </si>
  <si>
    <t>Valuation of property, plant and equipment</t>
  </si>
  <si>
    <t>A10</t>
  </si>
  <si>
    <t>Long term payables</t>
  </si>
  <si>
    <t>i)</t>
  </si>
  <si>
    <t>ii)</t>
  </si>
  <si>
    <t>Subsequent events</t>
  </si>
  <si>
    <t>A11</t>
  </si>
  <si>
    <t>A12</t>
  </si>
  <si>
    <t>B.</t>
  </si>
  <si>
    <t>B1</t>
  </si>
  <si>
    <t>Review of performance</t>
  </si>
  <si>
    <t>B2</t>
  </si>
  <si>
    <t>B3</t>
  </si>
  <si>
    <t>B4</t>
  </si>
  <si>
    <t>B5</t>
  </si>
  <si>
    <t>B6</t>
  </si>
  <si>
    <t>Profits/(losses) on sale of unquoted investments and/or properties</t>
  </si>
  <si>
    <t>B7</t>
  </si>
  <si>
    <t>B8</t>
  </si>
  <si>
    <t>Status of corporate proposals</t>
  </si>
  <si>
    <t>B9</t>
  </si>
  <si>
    <t>Borrowings and debt securities</t>
  </si>
  <si>
    <t>B10</t>
  </si>
  <si>
    <t>Off balance sheet financial instruments</t>
  </si>
  <si>
    <t>B11</t>
  </si>
  <si>
    <t>Material litigation</t>
  </si>
  <si>
    <t>B12</t>
  </si>
  <si>
    <t>B13</t>
  </si>
  <si>
    <t>Project development expenditure incurred</t>
  </si>
  <si>
    <t>There was no dividend paid during the current quarter and financial year-to-date.</t>
  </si>
  <si>
    <t>PNSB shall be required to make an initial payment of RM30,000,000 to the Government upon receipt of outstanding sums owing to PNSB by the State Government of Selangor under the programme for the privatisation of the distribution and supply of treated water in the State of Selangor and the Federal Territories of Kuala Lumpur and Putrajaya.</t>
  </si>
  <si>
    <t>The Company had on 25 September 2003, entered into a Share Sale Agreement ('the Agreement') with Central Plus (M) Sdn Bhd, YBhg Tan Sri Rozali Bin Ismail and En Mat Hairi Bin Ismail (collectively 'the Vendors') to acquire 700,000 ordinary shares of RM1.00 each, representing 70% of the issued and paid-up share capital of Syarikat Bekalan Air Selangor Sdn Bhd ('SYABAS') from the Vendors at a total cash consideration of RM38,009,840. The Agreement is conditional upon the signing of the Concession Agreement for the privatisation of water supply services in the State of Selangor and the Federal Territories of Kuala Lumpur and Putrajaya, which is still pending as at the date of this report.</t>
  </si>
  <si>
    <t>Operating and maintenance charges by Mandai Sari Sdn Bhd, a subsidiary of Central Plus (M) Sdn Bhd which in turn is a substantial corporate shareholder of the Company.</t>
  </si>
  <si>
    <t>During the financial year-to-date, the Company allotted and issued 7,307,000 ordinary shares of RM1.00 each at various prices per share arising from the exercise of options by the eligible employees of the Group under the Employees' Share Option Scheme ('ESOS'). These shares rank pari passu in all respects with the existing ordinary shares of the Company.</t>
  </si>
  <si>
    <t>Revolving Credit</t>
  </si>
  <si>
    <t>Weighted average number of ordinary shares for diluted EPS</t>
  </si>
  <si>
    <t xml:space="preserve">Exercise of options by employees </t>
  </si>
  <si>
    <t>Numerator</t>
  </si>
  <si>
    <t>Denominator</t>
  </si>
  <si>
    <t>A13</t>
  </si>
  <si>
    <t>Significant related party transaction</t>
  </si>
  <si>
    <t>PNHB</t>
  </si>
  <si>
    <t>PNSB</t>
  </si>
  <si>
    <t>PSSB</t>
  </si>
  <si>
    <t>IWR</t>
  </si>
  <si>
    <t>URSB</t>
  </si>
  <si>
    <t>The accounting policies and presentation adopted for this quarterly report are consistent with those adopted for the annual financial statements for the year ended 31 December 2003.</t>
  </si>
  <si>
    <t>Details of the Group's borrowings and debt securities as at 30 June 2004 are as follows:-</t>
  </si>
  <si>
    <t>Dividend</t>
  </si>
  <si>
    <t>Taxation</t>
  </si>
  <si>
    <t>Share capital</t>
  </si>
  <si>
    <t>Minority interest</t>
  </si>
  <si>
    <t>Repayment of bank borrowings</t>
  </si>
  <si>
    <t>Interest has been revised from 8% per annum to 3% per annum, calculated on the principal amount drawndown for the period commencing from 11 April 1998 to 11 April 2017.</t>
  </si>
  <si>
    <t>NSWSSB</t>
  </si>
  <si>
    <t>On 31 March 2004, the Company entered into a Supplemental Agreement with the Vendors to extend the completion date of the transaction from 31 March 2004 to 30 September 2004.</t>
  </si>
  <si>
    <t>As at the date of this report, the Group provided bank guarantees  to various parties amounting to  RM46,413,860 (31 December 2003: RM98,731,585) in the normal course of business. Included in this amount, are Standby Letters of Credit amounting to approximately RM44.9 million (31 December 2003: RM74.8 million) issued by licensed banks in Malaysia to a licensed bank in India as security for credit facilities extended to a jointly controlled entity in India.</t>
  </si>
  <si>
    <t>There was no material event subsequent to the end of the current quarter that has not been reflected in the financial statements for the current quarter.</t>
  </si>
  <si>
    <t>Retained</t>
  </si>
  <si>
    <t xml:space="preserve">Reserve on </t>
  </si>
  <si>
    <t>consolidation</t>
  </si>
  <si>
    <t>expenditure</t>
  </si>
  <si>
    <t>Taxation:-</t>
  </si>
  <si>
    <t xml:space="preserve">  - Taxation for the period</t>
  </si>
  <si>
    <t>There was no corporate proposal announced or pending during the financial year-to-date.</t>
  </si>
  <si>
    <t>Total</t>
  </si>
  <si>
    <t>RM'000</t>
  </si>
  <si>
    <t>Inventories</t>
  </si>
  <si>
    <t>Reserves</t>
  </si>
  <si>
    <t>Revenue</t>
  </si>
  <si>
    <t>(a)</t>
  </si>
  <si>
    <t>(b)</t>
  </si>
  <si>
    <t>At cost</t>
  </si>
  <si>
    <t>At market value</t>
  </si>
  <si>
    <t>The business of the Group is not subject to seasonal or cyclical fluctuation.</t>
  </si>
  <si>
    <t>Al-Bai' Bithaman Ajil Bonds</t>
  </si>
  <si>
    <t>Secured</t>
  </si>
  <si>
    <t>Government Support Loan</t>
  </si>
  <si>
    <t>Term Loan (DSS2)</t>
  </si>
  <si>
    <t>Hire Purchase</t>
  </si>
  <si>
    <t>Segmental analysis is not presented as the Group is primarily involved in the operation, maintenance, construction, rehabilitation and refurbishment of water treatment facilities and operates principally in Malaysia.</t>
  </si>
  <si>
    <t>By Order of the Board</t>
  </si>
  <si>
    <t>3 months ended</t>
  </si>
  <si>
    <t>Al-Murabahah Medium Term Notes</t>
  </si>
  <si>
    <t>(c)</t>
  </si>
  <si>
    <t>The effective tax rate of the Group for the current quarter and financial year-to-date is marginally higher than the statutory income tax rate mainly due to certain expenses which are not deductible for tax purposes.</t>
  </si>
  <si>
    <t>Amount due from customers on construction contracts</t>
  </si>
  <si>
    <t>(The Condensed Consolidated Statement of Changes in Equity should be read in conjunction with the Annual Financial Report for the year ended 31 December 2003)</t>
  </si>
  <si>
    <t>TAN BEE LIAN</t>
  </si>
  <si>
    <t>MAICSA 7006285</t>
  </si>
  <si>
    <t>Secretary</t>
  </si>
  <si>
    <t xml:space="preserve">Kuala Lumpur </t>
  </si>
  <si>
    <t>Puncak Niaga Holdings Berhad</t>
  </si>
  <si>
    <t>RM</t>
  </si>
  <si>
    <t>As at</t>
  </si>
  <si>
    <t xml:space="preserve">As at  the date of this report, the Group has not entered into any financial instruments with off balance sheet risk. </t>
  </si>
  <si>
    <t>Intangible assets</t>
  </si>
  <si>
    <t>Deferred taxation</t>
  </si>
  <si>
    <t>Long term investments</t>
  </si>
  <si>
    <t>Debt service reserve account</t>
  </si>
  <si>
    <t>Current assets</t>
  </si>
  <si>
    <t>Current liabilities</t>
  </si>
  <si>
    <t>PRCSB</t>
  </si>
  <si>
    <t>Other than the above, there were no issuances, cancellations, repurchases, resale and repayment of debt and equity securities during the financial year-to-date.</t>
  </si>
  <si>
    <t>Net current assets</t>
  </si>
  <si>
    <t>Project development expenditure</t>
  </si>
  <si>
    <t>Deposits, bank and cash balances</t>
  </si>
  <si>
    <t>Capital and reserves</t>
  </si>
  <si>
    <t>Junior notes</t>
  </si>
  <si>
    <t xml:space="preserve">Adjustment for options </t>
  </si>
  <si>
    <t>There is no pending material litigation as at the date of this report.</t>
  </si>
  <si>
    <t>Due to the variations to the clauses on interest rate and repayment of loan, the Repayment Schedule has been revised accordingly.</t>
  </si>
  <si>
    <t>(The Condensed Consolidated Cash Flow Statements should be read in conjunction with the Annual Financial Report for the year ended 31 December 2003)</t>
  </si>
  <si>
    <t>- Options exercised by employees</t>
  </si>
  <si>
    <t>Balance as at 1 January 2004</t>
  </si>
  <si>
    <t>Balance as at 1 January 2003</t>
  </si>
  <si>
    <t>Under the terms of the Privatisation Cum Concession Agreement ('PCCA'), the Group has a committed balance of approximately RM2.6 million for the rehabilitation and refurbishment of water treatment facilities.</t>
  </si>
  <si>
    <t>Long term receivable</t>
  </si>
  <si>
    <t>Operating activities</t>
  </si>
  <si>
    <t>Cash receipt from customers</t>
  </si>
  <si>
    <t>Dividends received</t>
  </si>
  <si>
    <t>Variances from profit forecast and profit guarantee</t>
  </si>
  <si>
    <t>Puncak Niaga Holdings Berhad (416087-U)</t>
  </si>
  <si>
    <t>Expenses excluding finance cost and tax</t>
  </si>
  <si>
    <t>Earnings per share:-</t>
  </si>
  <si>
    <t>Receipts from customer</t>
  </si>
  <si>
    <t>Property, plant and equipment:-</t>
  </si>
  <si>
    <t>Exercise of share options (ESOS)</t>
  </si>
  <si>
    <t>In respect of current period:-</t>
  </si>
  <si>
    <t>Payment for operating cost</t>
  </si>
  <si>
    <t>Cash paid to operators</t>
  </si>
  <si>
    <t>Cash paid to contractors</t>
  </si>
  <si>
    <t>Cash paid to employees and for</t>
  </si>
  <si>
    <t>operating expenses</t>
  </si>
  <si>
    <t>Cash (utilised in)/from operations</t>
  </si>
  <si>
    <t>Interests paid</t>
  </si>
  <si>
    <t>Tax paid</t>
  </si>
  <si>
    <t>Interest received</t>
  </si>
  <si>
    <t>Net cash flow(utilised in)/from</t>
  </si>
  <si>
    <t>operating activities</t>
  </si>
  <si>
    <t>Investing activies</t>
  </si>
  <si>
    <t>subsidiary companies</t>
  </si>
  <si>
    <t>associated company</t>
  </si>
  <si>
    <t>Proceeds from disposal of fixed assets</t>
  </si>
  <si>
    <t xml:space="preserve">Purchase of fixed assets and payment </t>
  </si>
  <si>
    <t>for capital work in progress</t>
  </si>
  <si>
    <t>Payment for project development</t>
  </si>
  <si>
    <t xml:space="preserve">Payment for Wangsa Maju water </t>
  </si>
  <si>
    <t>treatment plant</t>
  </si>
  <si>
    <t>Advances to subsidiary companies</t>
  </si>
  <si>
    <t xml:space="preserve">Repayment of advance to a related </t>
  </si>
  <si>
    <t>company</t>
  </si>
  <si>
    <t>Repayment to related companies</t>
  </si>
  <si>
    <t>Placing in repo</t>
  </si>
  <si>
    <t>Withdrawal from repo</t>
  </si>
  <si>
    <t>Payment to sundry creditors</t>
  </si>
  <si>
    <t>Advances to a related company</t>
  </si>
  <si>
    <t>Prepayment</t>
  </si>
  <si>
    <t>Acquisition and disposal of property, plant and equipment</t>
  </si>
  <si>
    <t>Accumulated</t>
  </si>
  <si>
    <t>Depreciation</t>
  </si>
  <si>
    <t xml:space="preserve">Net Book </t>
  </si>
  <si>
    <t>Value</t>
  </si>
  <si>
    <t>Acquisition at cost</t>
  </si>
  <si>
    <t>Disposal at cost</t>
  </si>
  <si>
    <t>Net cash flow from investing activities</t>
  </si>
  <si>
    <t>Financing activities</t>
  </si>
  <si>
    <t>Proceeds from long term borrowings</t>
  </si>
  <si>
    <t>Repayment of long term borrowings</t>
  </si>
  <si>
    <t>Proceeds from short term borrowings</t>
  </si>
  <si>
    <t>Repayment of short term borrowings</t>
  </si>
  <si>
    <t>Stamp duty refund received</t>
  </si>
  <si>
    <t>Payment for bonus and rights issue</t>
  </si>
  <si>
    <t>expenses</t>
  </si>
  <si>
    <t>Proceeds from rights issue</t>
  </si>
  <si>
    <t>There was no audit qualification in the auditor's report of the Group's financial statements for the year ended 31 December 2003.</t>
  </si>
  <si>
    <t>No contingent assets had arisen since 31 December 2003.</t>
  </si>
  <si>
    <t>No dividend has been proposed or declared during the quarter under review (2003:Nil).</t>
  </si>
  <si>
    <t>Payment for RUN expenses</t>
  </si>
  <si>
    <t>Repayment of hire purchase liabilities</t>
  </si>
  <si>
    <t>Net cash flow from financing activities</t>
  </si>
  <si>
    <t xml:space="preserve">Increase/(decrease) in cash and </t>
  </si>
  <si>
    <t>cash equivalents</t>
  </si>
  <si>
    <t xml:space="preserve">Cash and cash equivalents at beginning </t>
  </si>
  <si>
    <t>of financial year</t>
  </si>
  <si>
    <t>Cash and cash equivalents at end</t>
  </si>
  <si>
    <t>Cash and cash equivalent comprises:</t>
  </si>
  <si>
    <t xml:space="preserve">   Deposits with a licensed bank</t>
  </si>
  <si>
    <t xml:space="preserve">   Bank and cash balances</t>
  </si>
  <si>
    <t>CONSO ADJ</t>
  </si>
  <si>
    <t>Advances to holding company</t>
  </si>
  <si>
    <t>(The Condensed Consolidated Income Statements  should be read in conjunction with the Annual Financial Report for the year ended 31 December 2003)</t>
  </si>
  <si>
    <t>Dr Cash paid to operator - PNSB</t>
  </si>
  <si>
    <t>Cr Cash receipt from customers - IWR</t>
  </si>
  <si>
    <t>Dr Advance to related company - PNSB</t>
  </si>
  <si>
    <t>- URSB</t>
  </si>
  <si>
    <t>- PSSB</t>
  </si>
  <si>
    <t>- PRCSB</t>
  </si>
  <si>
    <t>- NSWSB</t>
  </si>
  <si>
    <t>Dividend paid</t>
  </si>
  <si>
    <t>Al-Murabahah Commercial Papers</t>
  </si>
  <si>
    <t>Redeemable Unconvertible Junior Notes</t>
  </si>
  <si>
    <t>Payment to contractors</t>
  </si>
  <si>
    <t>Trade receivable</t>
  </si>
  <si>
    <t>Other receivables, deposits and prepayments</t>
  </si>
  <si>
    <t>Contingent liabilities and contingent assets</t>
  </si>
  <si>
    <t xml:space="preserve">ended </t>
  </si>
  <si>
    <t>Condensed Consolidated Statement of Changes in Equity</t>
  </si>
  <si>
    <t>Finance costs</t>
  </si>
  <si>
    <t>Condensed Consolidated Income Statements</t>
  </si>
  <si>
    <t>Share of results of jointly controlled</t>
  </si>
  <si>
    <t>Profit from ordinary activities before tax</t>
  </si>
  <si>
    <t>Profit from ordinary activities after tax</t>
  </si>
  <si>
    <t>sen</t>
  </si>
  <si>
    <t xml:space="preserve">  - basic</t>
  </si>
  <si>
    <t xml:space="preserve">  - diluted</t>
  </si>
  <si>
    <t>Condensed Consolidated Balance Sheets</t>
  </si>
  <si>
    <t>Note</t>
  </si>
  <si>
    <t>Non current assets</t>
  </si>
  <si>
    <t>Payables</t>
  </si>
  <si>
    <t>Bank borrowings</t>
  </si>
  <si>
    <t>Less: Non current liabilities</t>
  </si>
  <si>
    <t>Shareholders' equity</t>
  </si>
  <si>
    <t>Share</t>
  </si>
  <si>
    <t>Non-distributable</t>
  </si>
  <si>
    <t>Distributable</t>
  </si>
  <si>
    <t>Merger</t>
  </si>
  <si>
    <t xml:space="preserve"> reserve</t>
  </si>
  <si>
    <t>earnings</t>
  </si>
  <si>
    <t>-  income tax</t>
  </si>
  <si>
    <t>Deposits for Standby Letters of Credit and Ad-hoc Bank Guarantee</t>
  </si>
  <si>
    <t>Net profit for the period</t>
  </si>
  <si>
    <t>(RM'000)</t>
  </si>
  <si>
    <t>('000)</t>
  </si>
  <si>
    <t>At book value</t>
  </si>
  <si>
    <t>Current</t>
  </si>
  <si>
    <t>Non current</t>
  </si>
  <si>
    <t>Debt and equity securities</t>
  </si>
  <si>
    <t>-  deferred tax</t>
  </si>
  <si>
    <t>Acquisition of investment in</t>
  </si>
  <si>
    <t>There was no item affecting the assets, liabilities, equity, net income or cash flows of the Group that are unusual because of their nature, size or incidence during the financial year-to-date.</t>
  </si>
  <si>
    <t>Repayment of advances to a related party</t>
  </si>
  <si>
    <t xml:space="preserve">  -  purchase</t>
  </si>
  <si>
    <t xml:space="preserve">  -  disposal</t>
  </si>
  <si>
    <t>Advances from subsidiary companies</t>
  </si>
  <si>
    <t>Repayment of advances to a subsidiary company</t>
  </si>
  <si>
    <t>(The Condensed Consolidated Balance Sheets should be read in conjunction with the Annual Financial Report for the year ended 31 December 2003)</t>
  </si>
  <si>
    <t>Profit before taxation for the current quarter decreased marginally by 0.6%, from RM47.0 million in the immediate preceding quarter to RM46.7 million mainly due to lower revenue.</t>
  </si>
  <si>
    <t xml:space="preserve">Under the terms of an agreement reached between the Company's wholly-owned subsidiary, Puncak Niaga (M) Sdn Bhd ('PNSB') and CGE Utilities (M) Sdn Bhd ('CGE') on 23 October 2003, PNSB has committed to pay CGE a sum of RM25 million latest by 1 April 2006 as full and final settlement in respect of the mutual agreement between the parties to bring forward the expiry date of the Operation and Maintenance Sub-Contract dated 31 May 1995 between PNSB, Mandai Sari Sdn Bhd, CGE and Veolia Water ('OMSC') from 31 December 2020 to 31 December 2004. </t>
  </si>
  <si>
    <t xml:space="preserve">Due to the recent developments affecting the Government's Policy on Privatisation, the Board takes cognisance that the privatisation of the water supply services in the State of Selangor and the Federal Territories of Kuala Lumpur and Putrajaya may be delayed. At the same time, the Company is in active discussion with both the State and Federal Governments for the settlement of the outstanding trade receivables and is hopeful of receiving partial payment of the trade receivables by October 2004. </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</si>
</sst>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_ * #,##0_ ;_ * \-#,##0_ ;_ * &quot;-&quot;??_ ;_ @_ "/>
    <numFmt numFmtId="181" formatCode="#,##0;[Red]\(#,##0\)"/>
    <numFmt numFmtId="182" formatCode="#,##0;\(#,##0\)"/>
    <numFmt numFmtId="183" formatCode="00000"/>
    <numFmt numFmtId="184" formatCode="0.0"/>
    <numFmt numFmtId="185" formatCode="0.000"/>
    <numFmt numFmtId="186" formatCode="0.0000"/>
    <numFmt numFmtId="187" formatCode="_(* #,##0.000_);_(* \(#,##0.000\);_(* &quot;-&quot;??_);_(@_)"/>
    <numFmt numFmtId="188" formatCode="_(* #,##0.0000_);_(* \(#,##0.0000\);_(* &quot;-&quot;??_);_(@_)"/>
    <numFmt numFmtId="189" formatCode="_(* #,##0.00000_);_(* \(#,##0.00000\);_(* &quot;-&quot;??_);_(@_)"/>
    <numFmt numFmtId="190" formatCode="_(* #,##0.000_);_(* \(#,##0.000\);_(* &quot;-&quot;???_);_(@_)"/>
    <numFmt numFmtId="191" formatCode="m/d/yyyy"/>
    <numFmt numFmtId="192" formatCode="_(* #,##0.0_);_(* \(#,##0.0\);_(* &quot;-&quot;?_);_(@_)"/>
  </numFmts>
  <fonts count="7">
    <font>
      <sz val="10"/>
      <name val="Arial"/>
      <family val="0"/>
    </font>
    <font>
      <b/>
      <u val="single"/>
      <sz val="10"/>
      <name val="Arial"/>
      <family val="2"/>
    </font>
    <font>
      <b/>
      <sz val="10"/>
      <name val="Arial"/>
      <family val="2"/>
    </font>
    <font>
      <i/>
      <sz val="10"/>
      <name val="Arial"/>
      <family val="2"/>
    </font>
    <font>
      <sz val="9"/>
      <name val="Arial"/>
      <family val="2"/>
    </font>
    <font>
      <u val="single"/>
      <sz val="10"/>
      <color indexed="12"/>
      <name val="Arial"/>
      <family val="0"/>
    </font>
    <font>
      <u val="single"/>
      <sz val="10"/>
      <color indexed="36"/>
      <name val="Arial"/>
      <family val="0"/>
    </font>
  </fonts>
  <fills count="2">
    <fill>
      <patternFill/>
    </fill>
    <fill>
      <patternFill patternType="gray125"/>
    </fill>
  </fills>
  <borders count="19">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thin"/>
      <bottom style="mediu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56">
    <xf numFmtId="0" fontId="0" fillId="0" borderId="0" xfId="0" applyAlignment="1">
      <alignment/>
    </xf>
    <xf numFmtId="43" fontId="0" fillId="0" borderId="1" xfId="15" applyBorder="1" applyAlignment="1">
      <alignment/>
    </xf>
    <xf numFmtId="43" fontId="0" fillId="0" borderId="0" xfId="15" applyBorder="1" applyAlignment="1">
      <alignment/>
    </xf>
    <xf numFmtId="43" fontId="0" fillId="0" borderId="0" xfId="15" applyAlignment="1">
      <alignment/>
    </xf>
    <xf numFmtId="0" fontId="2" fillId="0" borderId="0" xfId="0" applyFont="1" applyAlignment="1">
      <alignment/>
    </xf>
    <xf numFmtId="179" fontId="0" fillId="0" borderId="0" xfId="0" applyNumberFormat="1" applyAlignment="1">
      <alignment/>
    </xf>
    <xf numFmtId="179" fontId="0" fillId="0" borderId="0" xfId="15" applyNumberFormat="1" applyAlignment="1">
      <alignment/>
    </xf>
    <xf numFmtId="179" fontId="0" fillId="0" borderId="0" xfId="15" applyNumberFormat="1" applyBorder="1" applyAlignment="1">
      <alignment/>
    </xf>
    <xf numFmtId="179" fontId="0" fillId="0" borderId="1" xfId="15" applyNumberFormat="1" applyBorder="1" applyAlignment="1">
      <alignment/>
    </xf>
    <xf numFmtId="179" fontId="0" fillId="0" borderId="0" xfId="15" applyNumberFormat="1" applyFont="1" applyAlignment="1">
      <alignment/>
    </xf>
    <xf numFmtId="179" fontId="2" fillId="0" borderId="0" xfId="15" applyNumberFormat="1" applyFont="1" applyBorder="1" applyAlignment="1">
      <alignment/>
    </xf>
    <xf numFmtId="0" fontId="0" fillId="0" borderId="0" xfId="0" applyAlignment="1">
      <alignment horizontal="center"/>
    </xf>
    <xf numFmtId="0" fontId="0" fillId="0" borderId="2" xfId="0" applyBorder="1" applyAlignment="1">
      <alignment/>
    </xf>
    <xf numFmtId="0" fontId="0" fillId="0" borderId="0" xfId="0" applyBorder="1" applyAlignment="1">
      <alignment/>
    </xf>
    <xf numFmtId="0" fontId="0" fillId="0" borderId="0" xfId="0" applyAlignment="1">
      <alignment horizontal="justify" vertical="top" wrapText="1"/>
    </xf>
    <xf numFmtId="0" fontId="0" fillId="0" borderId="0" xfId="0" applyFont="1" applyAlignment="1">
      <alignment/>
    </xf>
    <xf numFmtId="179" fontId="0" fillId="0" borderId="0" xfId="15" applyNumberFormat="1" applyFont="1" applyBorder="1" applyAlignment="1">
      <alignment/>
    </xf>
    <xf numFmtId="179" fontId="0" fillId="0" borderId="2" xfId="15" applyNumberFormat="1" applyFont="1" applyBorder="1" applyAlignment="1">
      <alignment/>
    </xf>
    <xf numFmtId="179" fontId="0" fillId="0" borderId="3" xfId="15" applyNumberFormat="1" applyFont="1" applyBorder="1" applyAlignment="1">
      <alignment/>
    </xf>
    <xf numFmtId="0" fontId="2" fillId="0" borderId="0" xfId="0" applyFont="1" applyAlignment="1">
      <alignment horizontal="left"/>
    </xf>
    <xf numFmtId="15" fontId="0" fillId="0" borderId="0" xfId="0" applyNumberFormat="1" applyAlignment="1" quotePrefix="1">
      <alignment/>
    </xf>
    <xf numFmtId="179" fontId="2" fillId="0" borderId="4" xfId="15" applyNumberFormat="1" applyFont="1" applyBorder="1" applyAlignment="1">
      <alignment/>
    </xf>
    <xf numFmtId="179" fontId="2" fillId="0" borderId="0" xfId="15" applyNumberFormat="1" applyFont="1" applyAlignment="1">
      <alignment/>
    </xf>
    <xf numFmtId="179" fontId="0" fillId="0" borderId="2" xfId="15" applyNumberFormat="1" applyBorder="1" applyAlignment="1">
      <alignment/>
    </xf>
    <xf numFmtId="179" fontId="2" fillId="0" borderId="5" xfId="15" applyNumberFormat="1" applyFont="1" applyBorder="1" applyAlignment="1">
      <alignment/>
    </xf>
    <xf numFmtId="179" fontId="0" fillId="0" borderId="0" xfId="15" applyNumberFormat="1" applyAlignment="1">
      <alignment horizontal="center"/>
    </xf>
    <xf numFmtId="179" fontId="0" fillId="0" borderId="1" xfId="15" applyNumberFormat="1" applyFont="1" applyBorder="1" applyAlignment="1">
      <alignment/>
    </xf>
    <xf numFmtId="43" fontId="0" fillId="0" borderId="0" xfId="15" applyFont="1" applyAlignment="1">
      <alignment/>
    </xf>
    <xf numFmtId="0" fontId="0" fillId="0" borderId="0" xfId="0" applyFont="1" applyAlignment="1">
      <alignment horizontal="center"/>
    </xf>
    <xf numFmtId="43" fontId="0" fillId="0" borderId="6" xfId="15" applyFont="1" applyBorder="1" applyAlignment="1">
      <alignment/>
    </xf>
    <xf numFmtId="43" fontId="0" fillId="0" borderId="0" xfId="15" applyFont="1" applyBorder="1" applyAlignment="1">
      <alignment/>
    </xf>
    <xf numFmtId="43" fontId="0" fillId="0" borderId="7" xfId="15" applyFont="1" applyBorder="1" applyAlignment="1">
      <alignment/>
    </xf>
    <xf numFmtId="43" fontId="0" fillId="0" borderId="2" xfId="15" applyFont="1" applyBorder="1" applyAlignment="1">
      <alignment/>
    </xf>
    <xf numFmtId="43" fontId="0" fillId="0" borderId="3" xfId="15" applyFont="1" applyBorder="1" applyAlignment="1">
      <alignment/>
    </xf>
    <xf numFmtId="0" fontId="2" fillId="0" borderId="0" xfId="0" applyFont="1" applyAlignment="1">
      <alignment horizontal="center"/>
    </xf>
    <xf numFmtId="179" fontId="2" fillId="0" borderId="3" xfId="15" applyNumberFormat="1" applyFont="1" applyBorder="1" applyAlignment="1">
      <alignment/>
    </xf>
    <xf numFmtId="0" fontId="1" fillId="0" borderId="0" xfId="0" applyFont="1" applyAlignment="1">
      <alignment/>
    </xf>
    <xf numFmtId="0" fontId="0" fillId="0" borderId="0" xfId="0" applyAlignment="1">
      <alignment horizontal="justify" vertical="top"/>
    </xf>
    <xf numFmtId="43" fontId="0" fillId="0" borderId="8" xfId="15" applyFont="1" applyBorder="1" applyAlignment="1">
      <alignment/>
    </xf>
    <xf numFmtId="43" fontId="0" fillId="0" borderId="1" xfId="15" applyFont="1" applyBorder="1" applyAlignment="1">
      <alignment/>
    </xf>
    <xf numFmtId="43" fontId="0" fillId="0" borderId="9" xfId="15" applyFont="1" applyBorder="1" applyAlignment="1">
      <alignment/>
    </xf>
    <xf numFmtId="179" fontId="0" fillId="0" borderId="8" xfId="15" applyNumberFormat="1" applyFont="1" applyBorder="1" applyAlignment="1">
      <alignment/>
    </xf>
    <xf numFmtId="179" fontId="0" fillId="0" borderId="6" xfId="15" applyNumberFormat="1" applyFont="1" applyBorder="1" applyAlignment="1">
      <alignment/>
    </xf>
    <xf numFmtId="179" fontId="0" fillId="0" borderId="7" xfId="15" applyNumberFormat="1" applyFont="1" applyBorder="1" applyAlignment="1">
      <alignment/>
    </xf>
    <xf numFmtId="179" fontId="0" fillId="0" borderId="9" xfId="15" applyNumberFormat="1" applyFont="1" applyBorder="1" applyAlignment="1">
      <alignment/>
    </xf>
    <xf numFmtId="179" fontId="0" fillId="0" borderId="10" xfId="15" applyNumberFormat="1" applyFont="1" applyBorder="1" applyAlignment="1">
      <alignment/>
    </xf>
    <xf numFmtId="0" fontId="0" fillId="0" borderId="0" xfId="0" applyBorder="1" applyAlignment="1">
      <alignment horizontal="center"/>
    </xf>
    <xf numFmtId="15" fontId="2" fillId="0" borderId="0" xfId="0" applyNumberFormat="1" applyFont="1" applyAlignment="1" quotePrefix="1">
      <alignment horizontal="center"/>
    </xf>
    <xf numFmtId="15" fontId="0" fillId="0" borderId="0" xfId="0" applyNumberFormat="1" applyFont="1" applyAlignment="1">
      <alignment horizontal="center"/>
    </xf>
    <xf numFmtId="0" fontId="2" fillId="0" borderId="0" xfId="0" applyFont="1" applyAlignment="1" quotePrefix="1">
      <alignment/>
    </xf>
    <xf numFmtId="16" fontId="2" fillId="0" borderId="0" xfId="0" applyNumberFormat="1" applyFont="1" applyAlignment="1">
      <alignment horizontal="center"/>
    </xf>
    <xf numFmtId="16" fontId="0" fillId="0" borderId="0" xfId="0" applyNumberFormat="1" applyAlignment="1" quotePrefix="1">
      <alignment horizontal="center"/>
    </xf>
    <xf numFmtId="16" fontId="2" fillId="0" borderId="0" xfId="0" applyNumberFormat="1" applyFont="1" applyAlignment="1" quotePrefix="1">
      <alignment horizontal="center"/>
    </xf>
    <xf numFmtId="0" fontId="2" fillId="0" borderId="2" xfId="0" applyFont="1" applyBorder="1" applyAlignment="1">
      <alignment horizontal="center"/>
    </xf>
    <xf numFmtId="15" fontId="2" fillId="0" borderId="0" xfId="0" applyNumberFormat="1" applyFont="1" applyAlignment="1">
      <alignment horizontal="center"/>
    </xf>
    <xf numFmtId="15" fontId="0" fillId="0" borderId="0" xfId="0" applyNumberFormat="1" applyFont="1" applyAlignment="1" quotePrefix="1">
      <alignment horizontal="center"/>
    </xf>
    <xf numFmtId="0" fontId="0" fillId="0" borderId="0" xfId="0" applyAlignment="1" quotePrefix="1">
      <alignment/>
    </xf>
    <xf numFmtId="0" fontId="2" fillId="0" borderId="0" xfId="0" applyFont="1" applyBorder="1" applyAlignment="1" quotePrefix="1">
      <alignment/>
    </xf>
    <xf numFmtId="0" fontId="2" fillId="0" borderId="0" xfId="0" applyFont="1" applyBorder="1" applyAlignment="1">
      <alignment/>
    </xf>
    <xf numFmtId="0" fontId="0" fillId="0" borderId="0" xfId="0" applyAlignment="1" quotePrefix="1">
      <alignment horizontal="center"/>
    </xf>
    <xf numFmtId="0" fontId="2" fillId="0" borderId="0" xfId="0" applyFont="1" applyAlignment="1" quotePrefix="1">
      <alignment horizontal="center"/>
    </xf>
    <xf numFmtId="179" fontId="0" fillId="0" borderId="4" xfId="15" applyNumberFormat="1" applyBorder="1" applyAlignment="1">
      <alignment/>
    </xf>
    <xf numFmtId="179" fontId="0" fillId="0" borderId="2" xfId="15" applyNumberFormat="1" applyBorder="1" applyAlignment="1">
      <alignment horizontal="center"/>
    </xf>
    <xf numFmtId="179" fontId="0" fillId="0" borderId="0" xfId="15" applyNumberFormat="1" applyBorder="1" applyAlignment="1">
      <alignment horizontal="center"/>
    </xf>
    <xf numFmtId="179" fontId="2" fillId="0" borderId="2" xfId="15" applyNumberFormat="1" applyFont="1" applyBorder="1" applyAlignment="1">
      <alignment/>
    </xf>
    <xf numFmtId="179" fontId="2" fillId="0" borderId="0" xfId="15" applyNumberFormat="1" applyFont="1" applyAlignment="1">
      <alignment horizontal="center"/>
    </xf>
    <xf numFmtId="179" fontId="2" fillId="0" borderId="2" xfId="15" applyNumberFormat="1" applyFont="1" applyBorder="1" applyAlignment="1">
      <alignment horizontal="center"/>
    </xf>
    <xf numFmtId="179" fontId="2" fillId="0" borderId="0" xfId="15" applyNumberFormat="1" applyFont="1" applyBorder="1" applyAlignment="1">
      <alignment horizontal="center"/>
    </xf>
    <xf numFmtId="179" fontId="2" fillId="0" borderId="11" xfId="15" applyNumberFormat="1" applyFont="1" applyBorder="1" applyAlignment="1">
      <alignment/>
    </xf>
    <xf numFmtId="179" fontId="0" fillId="0" borderId="10" xfId="15" applyNumberFormat="1" applyBorder="1" applyAlignment="1">
      <alignment/>
    </xf>
    <xf numFmtId="179" fontId="2" fillId="0" borderId="10" xfId="15" applyNumberFormat="1" applyFont="1" applyBorder="1" applyAlignment="1">
      <alignment/>
    </xf>
    <xf numFmtId="179" fontId="0" fillId="0" borderId="12" xfId="15" applyNumberFormat="1" applyBorder="1" applyAlignment="1">
      <alignment/>
    </xf>
    <xf numFmtId="179" fontId="2" fillId="0" borderId="13" xfId="15" applyNumberFormat="1" applyFont="1" applyBorder="1" applyAlignment="1">
      <alignment/>
    </xf>
    <xf numFmtId="179" fontId="0" fillId="0" borderId="14" xfId="15" applyNumberFormat="1" applyBorder="1" applyAlignment="1">
      <alignment/>
    </xf>
    <xf numFmtId="179" fontId="2" fillId="0" borderId="4" xfId="15" applyNumberFormat="1" applyFont="1" applyBorder="1" applyAlignment="1">
      <alignment horizontal="center"/>
    </xf>
    <xf numFmtId="179" fontId="0" fillId="0" borderId="4" xfId="15" applyNumberFormat="1" applyBorder="1" applyAlignment="1">
      <alignment horizontal="center"/>
    </xf>
    <xf numFmtId="179" fontId="0" fillId="0" borderId="5" xfId="15" applyNumberFormat="1" applyBorder="1" applyAlignment="1">
      <alignment/>
    </xf>
    <xf numFmtId="179" fontId="2" fillId="0" borderId="0" xfId="0" applyNumberFormat="1" applyFont="1" applyAlignment="1">
      <alignment/>
    </xf>
    <xf numFmtId="43" fontId="2" fillId="0" borderId="0" xfId="0" applyNumberFormat="1" applyFont="1" applyBorder="1" applyAlignment="1">
      <alignment horizontal="center"/>
    </xf>
    <xf numFmtId="179" fontId="0" fillId="0" borderId="15" xfId="15" applyNumberFormat="1" applyBorder="1" applyAlignment="1">
      <alignment/>
    </xf>
    <xf numFmtId="0" fontId="2" fillId="0" borderId="0" xfId="0" applyFont="1" applyAlignment="1">
      <alignment horizontal="justify" vertical="top" wrapText="1"/>
    </xf>
    <xf numFmtId="0" fontId="0" fillId="0" borderId="0" xfId="0" applyFont="1" applyBorder="1" applyAlignment="1">
      <alignment/>
    </xf>
    <xf numFmtId="0" fontId="1" fillId="0" borderId="0" xfId="0" applyFont="1" applyAlignment="1">
      <alignment horizontal="left" vertical="top"/>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right"/>
    </xf>
    <xf numFmtId="0" fontId="0" fillId="0" borderId="0" xfId="0" applyFont="1" applyAlignment="1">
      <alignment vertical="justify"/>
    </xf>
    <xf numFmtId="0" fontId="0" fillId="0" borderId="0" xfId="0" applyFont="1" applyAlignment="1">
      <alignment horizontal="left"/>
    </xf>
    <xf numFmtId="179" fontId="0" fillId="0" borderId="4" xfId="15" applyNumberFormat="1" applyFont="1" applyBorder="1" applyAlignment="1">
      <alignment/>
    </xf>
    <xf numFmtId="0" fontId="0" fillId="0" borderId="3" xfId="0" applyBorder="1" applyAlignment="1">
      <alignment/>
    </xf>
    <xf numFmtId="0" fontId="0" fillId="0" borderId="1" xfId="0" applyBorder="1" applyAlignment="1">
      <alignment/>
    </xf>
    <xf numFmtId="179" fontId="2" fillId="0" borderId="0" xfId="15" applyNumberFormat="1" applyFont="1" applyFill="1" applyBorder="1" applyAlignment="1">
      <alignment horizontal="center"/>
    </xf>
    <xf numFmtId="179" fontId="2" fillId="0" borderId="1" xfId="15" applyNumberFormat="1" applyFont="1" applyFill="1" applyBorder="1" applyAlignment="1">
      <alignment horizontal="center"/>
    </xf>
    <xf numFmtId="179" fontId="2" fillId="0" borderId="2" xfId="15" applyNumberFormat="1" applyFont="1" applyFill="1" applyBorder="1" applyAlignment="1">
      <alignment horizontal="center"/>
    </xf>
    <xf numFmtId="179" fontId="2" fillId="0" borderId="3" xfId="15" applyNumberFormat="1" applyFont="1" applyFill="1" applyBorder="1" applyAlignment="1">
      <alignment horizontal="center"/>
    </xf>
    <xf numFmtId="0" fontId="2" fillId="0" borderId="0" xfId="0" applyFont="1" applyBorder="1" applyAlignment="1">
      <alignment horizontal="center"/>
    </xf>
    <xf numFmtId="0" fontId="2" fillId="0" borderId="0" xfId="0" applyFont="1" applyBorder="1" applyAlignment="1" quotePrefix="1">
      <alignment horizontal="center"/>
    </xf>
    <xf numFmtId="0" fontId="0" fillId="0" borderId="0" xfId="0" applyBorder="1" applyAlignment="1" quotePrefix="1">
      <alignment horizontal="center"/>
    </xf>
    <xf numFmtId="43" fontId="2" fillId="0" borderId="0" xfId="0" applyNumberFormat="1" applyFont="1" applyBorder="1" applyAlignment="1">
      <alignment/>
    </xf>
    <xf numFmtId="43" fontId="0" fillId="0" borderId="0" xfId="0" applyNumberFormat="1" applyFont="1" applyBorder="1" applyAlignment="1">
      <alignment/>
    </xf>
    <xf numFmtId="179" fontId="2" fillId="0" borderId="0" xfId="0" applyNumberFormat="1" applyFont="1" applyBorder="1" applyAlignment="1">
      <alignment/>
    </xf>
    <xf numFmtId="179" fontId="0" fillId="0" borderId="0" xfId="0" applyNumberFormat="1" applyBorder="1" applyAlignment="1">
      <alignment/>
    </xf>
    <xf numFmtId="0" fontId="2" fillId="0" borderId="0" xfId="0" applyFont="1" applyBorder="1" applyAlignment="1">
      <alignment horizontal="left"/>
    </xf>
    <xf numFmtId="0" fontId="0" fillId="0" borderId="0" xfId="0" applyBorder="1" applyAlignment="1">
      <alignment horizontal="justify" vertical="top" wrapText="1"/>
    </xf>
    <xf numFmtId="0" fontId="0" fillId="0" borderId="0" xfId="0" applyBorder="1" applyAlignment="1">
      <alignment vertical="top"/>
    </xf>
    <xf numFmtId="16" fontId="0" fillId="0" borderId="0" xfId="0" applyNumberFormat="1" applyFont="1" applyAlignment="1">
      <alignment horizontal="center"/>
    </xf>
    <xf numFmtId="179" fontId="0" fillId="0" borderId="0" xfId="15" applyNumberFormat="1" applyFont="1" applyAlignment="1">
      <alignment horizontal="center"/>
    </xf>
    <xf numFmtId="179" fontId="0" fillId="0" borderId="2" xfId="15" applyNumberFormat="1" applyFont="1" applyBorder="1" applyAlignment="1">
      <alignment horizontal="center"/>
    </xf>
    <xf numFmtId="179" fontId="0" fillId="0" borderId="0" xfId="15" applyNumberFormat="1" applyFont="1" applyFill="1" applyBorder="1" applyAlignment="1">
      <alignment horizontal="center"/>
    </xf>
    <xf numFmtId="179" fontId="0" fillId="0" borderId="0" xfId="15" applyNumberFormat="1" applyFont="1" applyBorder="1" applyAlignment="1">
      <alignment horizontal="center"/>
    </xf>
    <xf numFmtId="179" fontId="0" fillId="0" borderId="1" xfId="15" applyNumberFormat="1" applyFont="1" applyFill="1" applyBorder="1" applyAlignment="1">
      <alignment horizontal="center"/>
    </xf>
    <xf numFmtId="179" fontId="0" fillId="0" borderId="2" xfId="15" applyNumberFormat="1" applyFont="1" applyFill="1" applyBorder="1" applyAlignment="1">
      <alignment horizontal="center"/>
    </xf>
    <xf numFmtId="179" fontId="0" fillId="0" borderId="3" xfId="15" applyNumberFormat="1" applyFont="1" applyFill="1" applyBorder="1" applyAlignment="1">
      <alignment horizontal="center"/>
    </xf>
    <xf numFmtId="0" fontId="4" fillId="0" borderId="0" xfId="0" applyFont="1" applyBorder="1" applyAlignment="1">
      <alignment/>
    </xf>
    <xf numFmtId="43" fontId="0" fillId="0" borderId="0" xfId="0" applyNumberFormat="1" applyFont="1" applyBorder="1" applyAlignment="1">
      <alignment horizontal="center"/>
    </xf>
    <xf numFmtId="0" fontId="0" fillId="0" borderId="0" xfId="0" applyFill="1" applyBorder="1" applyAlignment="1">
      <alignment/>
    </xf>
    <xf numFmtId="0" fontId="0" fillId="0" borderId="0" xfId="0" applyBorder="1" applyAlignment="1" quotePrefix="1">
      <alignment/>
    </xf>
    <xf numFmtId="0" fontId="0" fillId="0" borderId="0" xfId="0" applyFill="1" applyBorder="1" applyAlignment="1" quotePrefix="1">
      <alignment/>
    </xf>
    <xf numFmtId="0" fontId="3" fillId="0" borderId="0" xfId="0" applyFont="1" applyAlignment="1">
      <alignment horizontal="center"/>
    </xf>
    <xf numFmtId="43" fontId="2" fillId="0" borderId="0" xfId="15" applyFont="1" applyBorder="1" applyAlignment="1">
      <alignment horizontal="center"/>
    </xf>
    <xf numFmtId="0" fontId="0" fillId="0" borderId="0" xfId="0" applyBorder="1" applyAlignment="1">
      <alignment horizontal="justify" vertical="top"/>
    </xf>
    <xf numFmtId="179" fontId="2" fillId="0" borderId="16" xfId="15" applyNumberFormat="1" applyFont="1" applyBorder="1" applyAlignment="1">
      <alignment/>
    </xf>
    <xf numFmtId="43" fontId="2" fillId="0" borderId="0" xfId="0" applyNumberFormat="1" applyFont="1" applyBorder="1" applyAlignment="1">
      <alignment/>
    </xf>
    <xf numFmtId="43" fontId="0" fillId="0" borderId="0" xfId="0" applyNumberFormat="1" applyFont="1" applyBorder="1" applyAlignment="1">
      <alignment/>
    </xf>
    <xf numFmtId="179" fontId="0" fillId="0" borderId="0" xfId="0" applyNumberFormat="1" applyFont="1" applyAlignment="1">
      <alignment/>
    </xf>
    <xf numFmtId="0" fontId="0" fillId="0" borderId="0" xfId="0" applyFont="1" applyAlignment="1">
      <alignment horizontal="justify" vertical="top" wrapText="1"/>
    </xf>
    <xf numFmtId="179" fontId="0" fillId="0" borderId="0" xfId="15" applyNumberFormat="1" applyAlignment="1">
      <alignment horizontal="right"/>
    </xf>
    <xf numFmtId="179" fontId="2" fillId="0" borderId="11" xfId="15" applyNumberFormat="1" applyFont="1" applyBorder="1" applyAlignment="1">
      <alignment horizontal="center"/>
    </xf>
    <xf numFmtId="179" fontId="0" fillId="0" borderId="12" xfId="15" applyNumberFormat="1" applyBorder="1" applyAlignment="1">
      <alignment horizontal="center"/>
    </xf>
    <xf numFmtId="179" fontId="2" fillId="0" borderId="16" xfId="15" applyNumberFormat="1" applyFont="1" applyBorder="1" applyAlignment="1">
      <alignment horizontal="center"/>
    </xf>
    <xf numFmtId="179" fontId="0" fillId="0" borderId="15" xfId="15" applyNumberFormat="1" applyBorder="1" applyAlignment="1">
      <alignment horizontal="center"/>
    </xf>
    <xf numFmtId="179" fontId="2" fillId="0" borderId="17" xfId="15" applyNumberFormat="1" applyFont="1" applyBorder="1" applyAlignment="1">
      <alignment horizontal="center"/>
    </xf>
    <xf numFmtId="179" fontId="0" fillId="0" borderId="18" xfId="15" applyNumberFormat="1" applyBorder="1" applyAlignment="1">
      <alignment horizontal="center"/>
    </xf>
    <xf numFmtId="179" fontId="2" fillId="0" borderId="13" xfId="15" applyNumberFormat="1" applyFont="1" applyBorder="1" applyAlignment="1">
      <alignment horizontal="center"/>
    </xf>
    <xf numFmtId="179" fontId="0" fillId="0" borderId="14" xfId="15" applyNumberFormat="1" applyBorder="1" applyAlignment="1">
      <alignment horizontal="center"/>
    </xf>
    <xf numFmtId="179" fontId="2" fillId="0" borderId="3" xfId="15" applyNumberFormat="1" applyFont="1" applyBorder="1" applyAlignment="1">
      <alignment horizontal="center"/>
    </xf>
    <xf numFmtId="179" fontId="0" fillId="0" borderId="3" xfId="15" applyNumberFormat="1" applyFont="1" applyBorder="1" applyAlignment="1">
      <alignment horizontal="center"/>
    </xf>
    <xf numFmtId="0" fontId="0" fillId="0" borderId="0" xfId="0" applyAlignment="1" quotePrefix="1">
      <alignment horizontal="justify" vertical="top" wrapText="1"/>
    </xf>
    <xf numFmtId="0" fontId="0" fillId="0" borderId="0" xfId="0" applyFont="1" applyAlignment="1">
      <alignment vertical="top"/>
    </xf>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2" xfId="0" applyFont="1" applyBorder="1" applyAlignment="1">
      <alignment horizontal="center" wrapText="1"/>
    </xf>
    <xf numFmtId="0" fontId="0" fillId="0" borderId="0" xfId="0" applyAlignment="1">
      <alignment wrapText="1"/>
    </xf>
    <xf numFmtId="0" fontId="1" fillId="0" borderId="0" xfId="0" applyFont="1" applyAlignment="1">
      <alignment horizontal="left" vertical="top" wrapText="1"/>
    </xf>
    <xf numFmtId="0" fontId="0" fillId="0" borderId="0" xfId="0" applyFont="1" applyAlignment="1">
      <alignment horizontal="justify" vertical="top" wrapText="1"/>
    </xf>
    <xf numFmtId="0" fontId="1" fillId="0" borderId="0" xfId="0" applyFont="1" applyAlignment="1">
      <alignment horizontal="left" wrapText="1"/>
    </xf>
    <xf numFmtId="0" fontId="0" fillId="0" borderId="0" xfId="0" applyAlignment="1">
      <alignment vertical="top" wrapText="1"/>
    </xf>
    <xf numFmtId="0" fontId="0" fillId="0" borderId="0" xfId="0" applyBorder="1" applyAlignment="1">
      <alignment horizontal="justify" vertical="top" wrapText="1"/>
    </xf>
    <xf numFmtId="0" fontId="0" fillId="0" borderId="0" xfId="0" applyFont="1" applyBorder="1" applyAlignment="1">
      <alignment horizontal="justify" vertical="top" wrapText="1"/>
    </xf>
    <xf numFmtId="0" fontId="2" fillId="0" borderId="2" xfId="0" applyFont="1" applyBorder="1" applyAlignment="1">
      <alignment horizontal="justify" vertical="top" wrapText="1"/>
    </xf>
    <xf numFmtId="0" fontId="0" fillId="0" borderId="0" xfId="0" applyFont="1" applyAlignment="1">
      <alignment horizontal="justify" vertical="top"/>
    </xf>
    <xf numFmtId="0" fontId="0" fillId="0" borderId="0" xfId="0" applyAlignment="1">
      <alignment horizontal="justify" vertical="top"/>
    </xf>
    <xf numFmtId="0" fontId="2" fillId="0" borderId="0" xfId="0" applyFont="1" applyBorder="1" applyAlignment="1">
      <alignment horizontal="center"/>
    </xf>
    <xf numFmtId="0" fontId="0" fillId="0" borderId="0" xfId="0" applyFont="1" applyBorder="1" applyAlignment="1">
      <alignment vertical="justify"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conso-Dec-2002-KLS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L"/>
      <sheetName val="Sum-PL"/>
      <sheetName val="BSheet"/>
      <sheetName val="ConAdj"/>
      <sheetName val="Interco"/>
      <sheetName val="CF--Sep 2001"/>
      <sheetName val="cashflow12-2002"/>
      <sheetName val="KLSE_CPL"/>
      <sheetName val="KLSE-CBS"/>
      <sheetName val="KLSE-CCF"/>
      <sheetName val="KLSE-CCSOCIE"/>
      <sheetName val="KLSE-FI-note"/>
      <sheetName val="share"/>
      <sheetName val="W-avg sh"/>
      <sheetName val="press-E"/>
      <sheetName val="press-M"/>
      <sheetName val="BS-GP"/>
      <sheetName val="KLSE-BS"/>
      <sheetName val="KLSE-PL"/>
      <sheetName val="KLSE-No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3:Z115"/>
  <sheetViews>
    <sheetView workbookViewId="0" topLeftCell="B3">
      <pane xSplit="4" ySplit="5" topLeftCell="M8" activePane="bottomRight" state="frozen"/>
      <selection pane="topLeft" activeCell="B3" sqref="B3"/>
      <selection pane="topRight" activeCell="F3" sqref="F3"/>
      <selection pane="bottomLeft" activeCell="B8" sqref="B8"/>
      <selection pane="bottomRight" activeCell="N13" sqref="N13"/>
    </sheetView>
  </sheetViews>
  <sheetFormatPr defaultColWidth="9.140625" defaultRowHeight="12.75"/>
  <cols>
    <col min="3" max="4" width="1.8515625" style="0" customWidth="1"/>
    <col min="5" max="5" width="24.421875" style="0" customWidth="1"/>
    <col min="6" max="6" width="4.7109375" style="0" customWidth="1"/>
    <col min="7" max="7" width="0.71875" style="0" customWidth="1"/>
    <col min="8" max="8" width="15.140625" style="0" customWidth="1"/>
    <col min="9" max="10" width="11.8515625" style="0" bestFit="1" customWidth="1"/>
    <col min="11" max="11" width="9.8515625" style="0" bestFit="1" customWidth="1"/>
    <col min="12" max="12" width="16.8515625" style="0" customWidth="1"/>
    <col min="13" max="13" width="15.7109375" style="0" customWidth="1"/>
    <col min="14" max="14" width="15.00390625" style="0" customWidth="1"/>
    <col min="15" max="15" width="16.421875" style="0" customWidth="1"/>
    <col min="16" max="19" width="14.7109375" style="0" customWidth="1"/>
    <col min="20" max="20" width="12.28125" style="0" hidden="1" customWidth="1"/>
    <col min="21" max="21" width="11.7109375" style="0" hidden="1" customWidth="1"/>
    <col min="22" max="22" width="3.00390625" style="0" customWidth="1"/>
    <col min="23" max="23" width="16.00390625" style="0" customWidth="1"/>
    <col min="24" max="24" width="1.28515625" style="0" customWidth="1"/>
    <col min="25" max="25" width="15.7109375" style="0" customWidth="1"/>
  </cols>
  <sheetData>
    <row r="3" ht="12.75">
      <c r="B3" s="4" t="s">
        <v>178</v>
      </c>
    </row>
    <row r="4" ht="12.75">
      <c r="B4" s="36" t="s">
        <v>53</v>
      </c>
    </row>
    <row r="5" spans="12:15" ht="12.75">
      <c r="L5" s="11"/>
      <c r="M5" s="11"/>
      <c r="N5" s="11"/>
      <c r="O5" s="11"/>
    </row>
    <row r="6" spans="8:25" ht="12.75">
      <c r="H6" s="11" t="s">
        <v>127</v>
      </c>
      <c r="I6" s="11" t="s">
        <v>129</v>
      </c>
      <c r="J6" s="11" t="s">
        <v>188</v>
      </c>
      <c r="K6" s="11" t="s">
        <v>140</v>
      </c>
      <c r="L6" s="11" t="s">
        <v>128</v>
      </c>
      <c r="M6" s="11" t="s">
        <v>130</v>
      </c>
      <c r="N6" s="11" t="s">
        <v>131</v>
      </c>
      <c r="O6" s="11" t="s">
        <v>151</v>
      </c>
      <c r="P6" s="139" t="s">
        <v>275</v>
      </c>
      <c r="Q6" s="139"/>
      <c r="R6" s="139"/>
      <c r="S6" s="139"/>
      <c r="T6" s="139"/>
      <c r="U6" s="139"/>
      <c r="V6" s="139"/>
      <c r="W6" s="60" t="s">
        <v>23</v>
      </c>
      <c r="Y6" s="34">
        <v>2001</v>
      </c>
    </row>
    <row r="7" spans="8:25" ht="12.75">
      <c r="H7" s="34" t="s">
        <v>179</v>
      </c>
      <c r="I7" s="34" t="s">
        <v>179</v>
      </c>
      <c r="J7" s="34" t="s">
        <v>179</v>
      </c>
      <c r="K7" s="34" t="s">
        <v>179</v>
      </c>
      <c r="L7" s="34" t="s">
        <v>179</v>
      </c>
      <c r="M7" s="34" t="s">
        <v>179</v>
      </c>
      <c r="N7" s="34" t="s">
        <v>179</v>
      </c>
      <c r="O7" s="34" t="s">
        <v>179</v>
      </c>
      <c r="W7" s="34" t="s">
        <v>179</v>
      </c>
      <c r="Y7" s="34" t="s">
        <v>179</v>
      </c>
    </row>
    <row r="9" spans="2:26" ht="12.75">
      <c r="B9" s="4" t="s">
        <v>204</v>
      </c>
      <c r="H9" s="15"/>
      <c r="I9" s="15"/>
      <c r="J9" s="15"/>
      <c r="K9" s="15"/>
      <c r="L9" s="15"/>
      <c r="M9" s="15"/>
      <c r="N9" s="15"/>
      <c r="O9" s="15"/>
      <c r="P9" s="15"/>
      <c r="Q9" s="15"/>
      <c r="R9" s="15"/>
      <c r="S9" s="15"/>
      <c r="T9" s="15"/>
      <c r="U9" s="15"/>
      <c r="V9" s="15"/>
      <c r="W9" s="15"/>
      <c r="Y9" s="15"/>
      <c r="Z9" s="15"/>
    </row>
    <row r="10" spans="2:26" ht="12.75">
      <c r="B10" t="s">
        <v>205</v>
      </c>
      <c r="G10" s="3"/>
      <c r="H10" s="27"/>
      <c r="I10" s="27"/>
      <c r="J10" s="27"/>
      <c r="K10" s="27"/>
      <c r="L10" s="27">
        <v>212553706</v>
      </c>
      <c r="M10" s="27">
        <v>28635622.31</v>
      </c>
      <c r="N10" s="27">
        <v>75000</v>
      </c>
      <c r="O10" s="27">
        <f aca="true" t="shared" si="0" ref="O10:O15">SUM(H10:N10)</f>
        <v>241264328.31</v>
      </c>
      <c r="P10" s="27">
        <f>+H108</f>
        <v>-75000</v>
      </c>
      <c r="Q10" s="27"/>
      <c r="R10" s="27">
        <f>+H91</f>
        <v>0</v>
      </c>
      <c r="S10" s="27">
        <f>+H113</f>
        <v>-28635622.31</v>
      </c>
      <c r="T10" s="27"/>
      <c r="U10" s="27"/>
      <c r="V10" s="27"/>
      <c r="W10" s="27">
        <f aca="true" t="shared" si="1" ref="W10:W15">SUM(O10:V10)</f>
        <v>212553706</v>
      </c>
      <c r="Y10" s="27">
        <v>393796524</v>
      </c>
      <c r="Z10" s="15"/>
    </row>
    <row r="11" spans="2:26" ht="12.75">
      <c r="B11" t="s">
        <v>206</v>
      </c>
      <c r="G11" s="3"/>
      <c r="H11" s="27"/>
      <c r="I11" s="27"/>
      <c r="J11" s="27"/>
      <c r="K11" s="27"/>
      <c r="L11" s="27"/>
      <c r="M11" s="27"/>
      <c r="N11" s="27"/>
      <c r="O11" s="27">
        <f t="shared" si="0"/>
        <v>0</v>
      </c>
      <c r="P11" s="27"/>
      <c r="Q11" s="27"/>
      <c r="R11" s="27">
        <f>+H88</f>
        <v>0</v>
      </c>
      <c r="S11" s="27"/>
      <c r="T11" s="27"/>
      <c r="U11" s="27"/>
      <c r="V11" s="27"/>
      <c r="W11" s="27">
        <f t="shared" si="1"/>
        <v>0</v>
      </c>
      <c r="Y11" s="9">
        <v>0</v>
      </c>
      <c r="Z11" s="15"/>
    </row>
    <row r="12" spans="2:26" ht="12.75">
      <c r="B12" t="s">
        <v>216</v>
      </c>
      <c r="G12" s="3"/>
      <c r="H12" s="27"/>
      <c r="I12" s="27"/>
      <c r="J12" s="27"/>
      <c r="K12" s="27"/>
      <c r="L12" s="27">
        <f>-55689243+6725</f>
        <v>-55682518</v>
      </c>
      <c r="M12" s="27"/>
      <c r="N12" s="27"/>
      <c r="O12" s="27">
        <f t="shared" si="0"/>
        <v>-55682518</v>
      </c>
      <c r="P12" s="27"/>
      <c r="Q12" s="27"/>
      <c r="R12" s="27"/>
      <c r="S12" s="27">
        <f>-S10</f>
        <v>28635622.31</v>
      </c>
      <c r="T12" s="27"/>
      <c r="U12" s="27"/>
      <c r="V12" s="27"/>
      <c r="W12" s="27">
        <f t="shared" si="1"/>
        <v>-27046895.69</v>
      </c>
      <c r="Y12" s="9">
        <v>-110729964</v>
      </c>
      <c r="Z12" s="15"/>
    </row>
    <row r="13" spans="2:26" ht="12.75">
      <c r="B13" t="s">
        <v>217</v>
      </c>
      <c r="G13" s="3"/>
      <c r="H13" s="27"/>
      <c r="I13" s="27"/>
      <c r="J13" s="27"/>
      <c r="K13" s="27"/>
      <c r="L13" s="27">
        <v>-4069145</v>
      </c>
      <c r="M13" s="27"/>
      <c r="N13" s="27"/>
      <c r="O13" s="27">
        <f t="shared" si="0"/>
        <v>-4069145</v>
      </c>
      <c r="P13" s="27"/>
      <c r="Q13" s="27"/>
      <c r="R13" s="27"/>
      <c r="S13" s="27"/>
      <c r="T13" s="27"/>
      <c r="U13" s="27"/>
      <c r="V13" s="27"/>
      <c r="W13" s="27">
        <f t="shared" si="1"/>
        <v>-4069145</v>
      </c>
      <c r="Y13" s="9">
        <v>-74551425</v>
      </c>
      <c r="Z13" s="15"/>
    </row>
    <row r="14" spans="2:26" ht="12.75">
      <c r="B14" t="s">
        <v>218</v>
      </c>
      <c r="G14" s="3"/>
      <c r="H14" s="27"/>
      <c r="I14" s="27"/>
      <c r="J14" s="27"/>
      <c r="K14" s="27"/>
      <c r="L14" s="27"/>
      <c r="M14" s="27"/>
      <c r="N14" s="27"/>
      <c r="O14" s="27">
        <f t="shared" si="0"/>
        <v>0</v>
      </c>
      <c r="P14" s="27"/>
      <c r="Q14" s="27"/>
      <c r="R14" s="27"/>
      <c r="S14" s="27"/>
      <c r="T14" s="27"/>
      <c r="U14" s="27"/>
      <c r="V14" s="27"/>
      <c r="W14" s="27">
        <f t="shared" si="1"/>
        <v>0</v>
      </c>
      <c r="Y14" s="9"/>
      <c r="Z14" s="15"/>
    </row>
    <row r="15" spans="2:26" ht="12.75">
      <c r="B15" t="s">
        <v>219</v>
      </c>
      <c r="G15" s="3"/>
      <c r="H15" s="32">
        <v>-1074901.43</v>
      </c>
      <c r="I15" s="32">
        <v>-328667.87</v>
      </c>
      <c r="J15" s="32">
        <v>-96721.4</v>
      </c>
      <c r="K15" s="32"/>
      <c r="L15" s="32">
        <f>-18328637-L18</f>
        <v>-16351943</v>
      </c>
      <c r="M15" s="32">
        <v>-28628622.75</v>
      </c>
      <c r="N15" s="32">
        <v>-243328.86</v>
      </c>
      <c r="O15" s="32">
        <f t="shared" si="0"/>
        <v>-46724185.31</v>
      </c>
      <c r="P15" s="27">
        <f>+H98</f>
        <v>-460.92</v>
      </c>
      <c r="Q15" s="27"/>
      <c r="R15" s="27">
        <f>+H93</f>
        <v>-42019.9</v>
      </c>
      <c r="S15" s="27"/>
      <c r="T15" s="27"/>
      <c r="U15" s="27"/>
      <c r="V15" s="27"/>
      <c r="W15" s="32">
        <f t="shared" si="1"/>
        <v>-46766666.13</v>
      </c>
      <c r="Y15" s="17">
        <v>-54997334</v>
      </c>
      <c r="Z15" s="15"/>
    </row>
    <row r="16" spans="2:26" ht="12.75">
      <c r="B16" t="s">
        <v>220</v>
      </c>
      <c r="G16" s="3"/>
      <c r="H16" s="32">
        <f aca="true" t="shared" si="2" ref="H16:O16">SUM(H10:H15)</f>
        <v>-1074901.43</v>
      </c>
      <c r="I16" s="32">
        <f t="shared" si="2"/>
        <v>-328667.87</v>
      </c>
      <c r="J16" s="32">
        <f t="shared" si="2"/>
        <v>-96721.4</v>
      </c>
      <c r="K16" s="32">
        <f t="shared" si="2"/>
        <v>0</v>
      </c>
      <c r="L16" s="32">
        <f t="shared" si="2"/>
        <v>136450100</v>
      </c>
      <c r="M16" s="32">
        <f t="shared" si="2"/>
        <v>6999.559999998659</v>
      </c>
      <c r="N16" s="32">
        <f t="shared" si="2"/>
        <v>-168328.86</v>
      </c>
      <c r="O16" s="32">
        <f t="shared" si="2"/>
        <v>134788480</v>
      </c>
      <c r="P16" s="27"/>
      <c r="Q16" s="27"/>
      <c r="R16" s="27"/>
      <c r="S16" s="27"/>
      <c r="T16" s="27"/>
      <c r="U16" s="27"/>
      <c r="V16" s="27"/>
      <c r="W16" s="32">
        <f>SUM(W10:W15)</f>
        <v>134670999.18</v>
      </c>
      <c r="Y16" s="17">
        <f>SUM(Y10:Y15)</f>
        <v>153517801</v>
      </c>
      <c r="Z16" s="15"/>
    </row>
    <row r="17" spans="2:26" ht="12.75">
      <c r="B17" t="s">
        <v>221</v>
      </c>
      <c r="G17" s="3"/>
      <c r="H17" s="38"/>
      <c r="I17" s="38"/>
      <c r="J17" s="38"/>
      <c r="K17" s="38"/>
      <c r="L17" s="38">
        <v>-48052361</v>
      </c>
      <c r="M17" s="38">
        <v>-23989.25</v>
      </c>
      <c r="N17" s="38">
        <v>-3556.95</v>
      </c>
      <c r="O17" s="38">
        <f>SUM(H17:N17)</f>
        <v>-48079907.2</v>
      </c>
      <c r="P17" s="27"/>
      <c r="Q17" s="27"/>
      <c r="R17" s="27"/>
      <c r="S17" s="27"/>
      <c r="T17" s="27"/>
      <c r="U17" s="27"/>
      <c r="V17" s="27"/>
      <c r="W17" s="38">
        <f>SUM(O17:V17)</f>
        <v>-48079907.2</v>
      </c>
      <c r="Y17" s="41">
        <v>-98641528</v>
      </c>
      <c r="Z17" s="15"/>
    </row>
    <row r="18" spans="2:26" ht="12.75">
      <c r="B18" t="s">
        <v>222</v>
      </c>
      <c r="G18" s="3"/>
      <c r="H18" s="29">
        <v>-18913.57</v>
      </c>
      <c r="I18" s="29"/>
      <c r="J18" s="29"/>
      <c r="K18" s="29"/>
      <c r="L18" s="29">
        <v>-1976694</v>
      </c>
      <c r="M18" s="29"/>
      <c r="N18" s="29"/>
      <c r="O18" s="29">
        <f>SUM(H18:N18)</f>
        <v>-1995607.57</v>
      </c>
      <c r="P18" s="27"/>
      <c r="Q18" s="27"/>
      <c r="R18" s="27"/>
      <c r="S18" s="27"/>
      <c r="T18" s="27"/>
      <c r="U18" s="27"/>
      <c r="V18" s="27"/>
      <c r="W18" s="29">
        <f>SUM(O18:V18)</f>
        <v>-1995607.57</v>
      </c>
      <c r="Y18" s="42">
        <v>-1206136</v>
      </c>
      <c r="Z18" s="15"/>
    </row>
    <row r="19" spans="2:26" ht="12.75">
      <c r="B19" t="s">
        <v>223</v>
      </c>
      <c r="G19" s="3"/>
      <c r="H19" s="31">
        <v>537</v>
      </c>
      <c r="I19" s="31"/>
      <c r="J19" s="31"/>
      <c r="K19" s="31"/>
      <c r="L19" s="31">
        <v>250217</v>
      </c>
      <c r="M19" s="31"/>
      <c r="N19" s="31"/>
      <c r="O19" s="31">
        <f>SUM(H19:N19)</f>
        <v>250754</v>
      </c>
      <c r="P19" s="27"/>
      <c r="Q19" s="27"/>
      <c r="R19" s="27"/>
      <c r="S19" s="27"/>
      <c r="T19" s="27"/>
      <c r="U19" s="27"/>
      <c r="V19" s="27"/>
      <c r="W19" s="31">
        <f>SUM(O19:V19)</f>
        <v>250754</v>
      </c>
      <c r="Y19" s="43">
        <v>671394</v>
      </c>
      <c r="Z19" s="15"/>
    </row>
    <row r="20" spans="7:26" ht="12.75">
      <c r="G20" s="3"/>
      <c r="H20" s="39">
        <f aca="true" t="shared" si="3" ref="H20:O20">SUM(H17:H19)</f>
        <v>-18376.57</v>
      </c>
      <c r="I20" s="39">
        <f t="shared" si="3"/>
        <v>0</v>
      </c>
      <c r="J20" s="39">
        <f t="shared" si="3"/>
        <v>0</v>
      </c>
      <c r="K20" s="39">
        <f t="shared" si="3"/>
        <v>0</v>
      </c>
      <c r="L20" s="39">
        <f t="shared" si="3"/>
        <v>-49778838</v>
      </c>
      <c r="M20" s="39">
        <f t="shared" si="3"/>
        <v>-23989.25</v>
      </c>
      <c r="N20" s="39">
        <f t="shared" si="3"/>
        <v>-3556.95</v>
      </c>
      <c r="O20" s="39">
        <f t="shared" si="3"/>
        <v>-49824760.77</v>
      </c>
      <c r="P20" s="27"/>
      <c r="Q20" s="27"/>
      <c r="R20" s="27"/>
      <c r="S20" s="27"/>
      <c r="T20" s="27"/>
      <c r="U20" s="27"/>
      <c r="V20" s="27"/>
      <c r="W20" s="39">
        <f>SUM(W17:W19)</f>
        <v>-49824760.77</v>
      </c>
      <c r="Y20" s="26">
        <f>SUM(Y17:Y19)</f>
        <v>-99176270</v>
      </c>
      <c r="Z20" s="15"/>
    </row>
    <row r="21" spans="2:26" ht="12.75">
      <c r="B21" t="s">
        <v>224</v>
      </c>
      <c r="G21" s="3"/>
      <c r="H21" s="30"/>
      <c r="I21" s="30"/>
      <c r="J21" s="30"/>
      <c r="K21" s="30"/>
      <c r="L21" s="30"/>
      <c r="M21" s="30"/>
      <c r="N21" s="30"/>
      <c r="O21" s="30"/>
      <c r="P21" s="27"/>
      <c r="Q21" s="27"/>
      <c r="R21" s="27"/>
      <c r="S21" s="27"/>
      <c r="T21" s="27"/>
      <c r="U21" s="27"/>
      <c r="V21" s="27"/>
      <c r="W21" s="30"/>
      <c r="Y21" s="16"/>
      <c r="Z21" s="15"/>
    </row>
    <row r="22" spans="2:26" ht="12.75">
      <c r="B22" t="s">
        <v>225</v>
      </c>
      <c r="G22" s="3"/>
      <c r="H22" s="32">
        <f>+H16+H20</f>
        <v>-1093278</v>
      </c>
      <c r="I22" s="32">
        <f aca="true" t="shared" si="4" ref="I22:N22">+I16+I20</f>
        <v>-328667.87</v>
      </c>
      <c r="J22" s="32">
        <f t="shared" si="4"/>
        <v>-96721.4</v>
      </c>
      <c r="K22" s="32">
        <f t="shared" si="4"/>
        <v>0</v>
      </c>
      <c r="L22" s="32">
        <f t="shared" si="4"/>
        <v>86671262</v>
      </c>
      <c r="M22" s="32">
        <f t="shared" si="4"/>
        <v>-16989.69000000134</v>
      </c>
      <c r="N22" s="32">
        <f t="shared" si="4"/>
        <v>-171885.81</v>
      </c>
      <c r="O22" s="32">
        <f>+O16+O20</f>
        <v>84963719.22999999</v>
      </c>
      <c r="P22" s="27"/>
      <c r="Q22" s="27"/>
      <c r="R22" s="27"/>
      <c r="S22" s="27"/>
      <c r="T22" s="27"/>
      <c r="U22" s="27"/>
      <c r="V22" s="27"/>
      <c r="W22" s="32">
        <f>+W16+W20</f>
        <v>84846238.41</v>
      </c>
      <c r="Y22" s="17">
        <f>+Y16+Y20</f>
        <v>54341531</v>
      </c>
      <c r="Z22" s="15"/>
    </row>
    <row r="23" spans="2:26" ht="12.75">
      <c r="B23" s="4" t="s">
        <v>226</v>
      </c>
      <c r="G23" s="3"/>
      <c r="H23" s="27"/>
      <c r="I23" s="27"/>
      <c r="J23" s="27"/>
      <c r="K23" s="27"/>
      <c r="L23" s="27"/>
      <c r="M23" s="27"/>
      <c r="N23" s="27"/>
      <c r="O23" s="27"/>
      <c r="P23" s="27"/>
      <c r="Q23" s="27"/>
      <c r="R23" s="27"/>
      <c r="S23" s="27"/>
      <c r="T23" s="27"/>
      <c r="U23" s="27"/>
      <c r="V23" s="27"/>
      <c r="W23" s="27"/>
      <c r="Y23" s="9"/>
      <c r="Z23" s="15"/>
    </row>
    <row r="24" spans="2:26" ht="12.75">
      <c r="B24" t="s">
        <v>325</v>
      </c>
      <c r="G24" s="3"/>
      <c r="H24" s="38"/>
      <c r="I24" s="38"/>
      <c r="J24" s="38"/>
      <c r="K24" s="38"/>
      <c r="L24" s="38"/>
      <c r="M24" s="38"/>
      <c r="N24" s="38"/>
      <c r="O24" s="38">
        <f>SUM(H24:N24)</f>
        <v>0</v>
      </c>
      <c r="P24" s="27"/>
      <c r="Q24" s="27"/>
      <c r="R24" s="27"/>
      <c r="S24" s="27"/>
      <c r="T24" s="27"/>
      <c r="U24" s="27"/>
      <c r="V24" s="27"/>
      <c r="W24" s="38">
        <f>SUM(O24:V24)</f>
        <v>0</v>
      </c>
      <c r="Y24" s="41"/>
      <c r="Z24" s="15"/>
    </row>
    <row r="25" spans="2:26" ht="12.75">
      <c r="B25" t="s">
        <v>227</v>
      </c>
      <c r="G25" s="3"/>
      <c r="H25" s="29"/>
      <c r="I25" s="29"/>
      <c r="J25" s="29"/>
      <c r="K25" s="29"/>
      <c r="L25" s="29"/>
      <c r="M25" s="29"/>
      <c r="N25" s="29"/>
      <c r="O25" s="29">
        <f aca="true" t="shared" si="5" ref="O25:O45">SUM(H25:N25)</f>
        <v>0</v>
      </c>
      <c r="P25" s="27"/>
      <c r="Q25" s="27"/>
      <c r="R25" s="27"/>
      <c r="S25" s="27"/>
      <c r="T25" s="27"/>
      <c r="U25" s="27"/>
      <c r="V25" s="27"/>
      <c r="W25" s="29">
        <f aca="true" t="shared" si="6" ref="W25:W45">SUM(O25:V25)</f>
        <v>0</v>
      </c>
      <c r="Y25" s="42"/>
      <c r="Z25" s="15"/>
    </row>
    <row r="26" spans="2:26" ht="12.75" hidden="1">
      <c r="B26" t="s">
        <v>325</v>
      </c>
      <c r="G26" s="3"/>
      <c r="H26" s="29"/>
      <c r="I26" s="29"/>
      <c r="J26" s="29"/>
      <c r="K26" s="29"/>
      <c r="L26" s="29"/>
      <c r="M26" s="29"/>
      <c r="N26" s="29"/>
      <c r="O26" s="29">
        <f t="shared" si="5"/>
        <v>0</v>
      </c>
      <c r="P26" s="27"/>
      <c r="Q26" s="27"/>
      <c r="R26" s="27"/>
      <c r="S26" s="27"/>
      <c r="T26" s="27"/>
      <c r="U26" s="27"/>
      <c r="V26" s="27"/>
      <c r="W26" s="29">
        <f t="shared" si="6"/>
        <v>0</v>
      </c>
      <c r="Y26" s="42"/>
      <c r="Z26" s="15"/>
    </row>
    <row r="27" spans="2:26" ht="12.75" hidden="1">
      <c r="B27" t="s">
        <v>228</v>
      </c>
      <c r="G27" s="3"/>
      <c r="H27" s="29"/>
      <c r="I27" s="29"/>
      <c r="J27" s="29"/>
      <c r="K27" s="29"/>
      <c r="L27" s="29"/>
      <c r="M27" s="29"/>
      <c r="N27" s="29"/>
      <c r="O27" s="29">
        <f t="shared" si="5"/>
        <v>0</v>
      </c>
      <c r="P27" s="27"/>
      <c r="Q27" s="27"/>
      <c r="R27" s="27"/>
      <c r="S27" s="27"/>
      <c r="T27" s="27"/>
      <c r="U27" s="27"/>
      <c r="V27" s="27"/>
      <c r="W27" s="29">
        <f t="shared" si="6"/>
        <v>0</v>
      </c>
      <c r="Y27" s="42">
        <v>0</v>
      </c>
      <c r="Z27" s="15"/>
    </row>
    <row r="28" spans="2:26" ht="12.75" hidden="1">
      <c r="B28" t="s">
        <v>194</v>
      </c>
      <c r="G28" s="3"/>
      <c r="H28" s="29"/>
      <c r="I28" s="29"/>
      <c r="J28" s="29"/>
      <c r="K28" s="29"/>
      <c r="L28" s="29"/>
      <c r="M28" s="29"/>
      <c r="N28" s="29"/>
      <c r="O28" s="29">
        <f t="shared" si="5"/>
        <v>0</v>
      </c>
      <c r="P28" s="27"/>
      <c r="Q28" s="27"/>
      <c r="R28" s="27"/>
      <c r="S28" s="27"/>
      <c r="T28" s="27"/>
      <c r="U28" s="27"/>
      <c r="V28" s="27"/>
      <c r="W28" s="29">
        <f t="shared" si="6"/>
        <v>0</v>
      </c>
      <c r="Y28" s="42"/>
      <c r="Z28" s="15"/>
    </row>
    <row r="29" spans="2:26" ht="12.75">
      <c r="B29" t="s">
        <v>229</v>
      </c>
      <c r="G29" s="3"/>
      <c r="H29" s="29"/>
      <c r="I29" s="29"/>
      <c r="J29" s="29"/>
      <c r="K29" s="29"/>
      <c r="L29" s="29">
        <v>190398</v>
      </c>
      <c r="M29" s="29"/>
      <c r="N29" s="29"/>
      <c r="O29" s="29">
        <f t="shared" si="5"/>
        <v>190398</v>
      </c>
      <c r="P29" s="27"/>
      <c r="Q29" s="27"/>
      <c r="R29" s="27"/>
      <c r="S29" s="27"/>
      <c r="T29" s="27"/>
      <c r="U29" s="27"/>
      <c r="V29" s="27"/>
      <c r="W29" s="29">
        <f t="shared" si="6"/>
        <v>190398</v>
      </c>
      <c r="Y29" s="42">
        <v>911390</v>
      </c>
      <c r="Z29" s="15"/>
    </row>
    <row r="30" spans="2:26" ht="12.75">
      <c r="B30" t="s">
        <v>230</v>
      </c>
      <c r="G30" s="3"/>
      <c r="H30" s="29"/>
      <c r="I30" s="29"/>
      <c r="J30" s="29"/>
      <c r="K30" s="29"/>
      <c r="L30" s="29"/>
      <c r="M30" s="29"/>
      <c r="N30" s="29"/>
      <c r="O30" s="29">
        <f t="shared" si="5"/>
        <v>0</v>
      </c>
      <c r="P30" s="27"/>
      <c r="Q30" s="27"/>
      <c r="R30" s="27"/>
      <c r="S30" s="27"/>
      <c r="T30" s="27"/>
      <c r="U30" s="27"/>
      <c r="V30" s="27"/>
      <c r="W30" s="29">
        <f t="shared" si="6"/>
        <v>0</v>
      </c>
      <c r="Y30" s="42"/>
      <c r="Z30" s="15"/>
    </row>
    <row r="31" spans="2:26" ht="12.75">
      <c r="B31" t="s">
        <v>231</v>
      </c>
      <c r="G31" s="3"/>
      <c r="H31" s="29"/>
      <c r="I31" s="29"/>
      <c r="J31" s="29"/>
      <c r="K31" s="29"/>
      <c r="L31" s="29">
        <v>-7982355</v>
      </c>
      <c r="M31" s="29"/>
      <c r="N31" s="29"/>
      <c r="O31" s="29">
        <f t="shared" si="5"/>
        <v>-7982355</v>
      </c>
      <c r="P31" s="27"/>
      <c r="Q31" s="27"/>
      <c r="R31" s="27"/>
      <c r="S31" s="27"/>
      <c r="T31" s="27"/>
      <c r="U31" s="27"/>
      <c r="V31" s="27"/>
      <c r="W31" s="29">
        <f t="shared" si="6"/>
        <v>-7982355</v>
      </c>
      <c r="Y31" s="42">
        <v>-6701032</v>
      </c>
      <c r="Z31" s="15"/>
    </row>
    <row r="32" spans="2:26" ht="12.75" hidden="1">
      <c r="B32" t="s">
        <v>232</v>
      </c>
      <c r="G32" s="3"/>
      <c r="H32" s="29"/>
      <c r="I32" s="29"/>
      <c r="J32" s="29"/>
      <c r="K32" s="29"/>
      <c r="L32" s="29"/>
      <c r="M32" s="29"/>
      <c r="N32" s="29"/>
      <c r="O32" s="29">
        <f t="shared" si="5"/>
        <v>0</v>
      </c>
      <c r="P32" s="27"/>
      <c r="Q32" s="27"/>
      <c r="R32" s="27"/>
      <c r="S32" s="27"/>
      <c r="T32" s="27"/>
      <c r="U32" s="27"/>
      <c r="V32" s="27"/>
      <c r="W32" s="29">
        <f t="shared" si="6"/>
        <v>0</v>
      </c>
      <c r="Y32" s="42"/>
      <c r="Z32" s="15"/>
    </row>
    <row r="33" spans="2:26" ht="12.75" hidden="1">
      <c r="B33" t="s">
        <v>147</v>
      </c>
      <c r="G33" s="3"/>
      <c r="H33" s="29"/>
      <c r="I33" s="29"/>
      <c r="J33" s="29"/>
      <c r="K33" s="29"/>
      <c r="L33" s="29"/>
      <c r="M33" s="29"/>
      <c r="N33" s="29"/>
      <c r="O33" s="29">
        <f t="shared" si="5"/>
        <v>0</v>
      </c>
      <c r="P33" s="27"/>
      <c r="Q33" s="27"/>
      <c r="R33" s="27"/>
      <c r="S33" s="27"/>
      <c r="T33" s="27"/>
      <c r="U33" s="27"/>
      <c r="V33" s="27"/>
      <c r="W33" s="29">
        <f t="shared" si="6"/>
        <v>0</v>
      </c>
      <c r="Y33" s="42"/>
      <c r="Z33" s="15"/>
    </row>
    <row r="34" spans="2:26" ht="12.75" hidden="1">
      <c r="B34" t="s">
        <v>233</v>
      </c>
      <c r="G34" s="3"/>
      <c r="H34" s="29"/>
      <c r="I34" s="29"/>
      <c r="J34" s="29"/>
      <c r="K34" s="29"/>
      <c r="L34" s="29"/>
      <c r="M34" s="29"/>
      <c r="N34" s="29"/>
      <c r="O34" s="29">
        <f t="shared" si="5"/>
        <v>0</v>
      </c>
      <c r="P34" s="27"/>
      <c r="Q34" s="27"/>
      <c r="R34" s="27"/>
      <c r="S34" s="27"/>
      <c r="T34" s="27"/>
      <c r="U34" s="27"/>
      <c r="V34" s="27"/>
      <c r="W34" s="29">
        <f t="shared" si="6"/>
        <v>0</v>
      </c>
      <c r="Y34" s="42"/>
      <c r="Z34" s="15"/>
    </row>
    <row r="35" spans="2:26" ht="12.75" hidden="1">
      <c r="B35" t="s">
        <v>234</v>
      </c>
      <c r="G35" s="3"/>
      <c r="H35" s="29"/>
      <c r="I35" s="29"/>
      <c r="J35" s="29"/>
      <c r="K35" s="29"/>
      <c r="L35" s="29"/>
      <c r="M35" s="29"/>
      <c r="N35" s="29"/>
      <c r="O35" s="29">
        <f t="shared" si="5"/>
        <v>0</v>
      </c>
      <c r="P35" s="27"/>
      <c r="Q35" s="27"/>
      <c r="R35" s="27"/>
      <c r="S35" s="27"/>
      <c r="T35" s="27"/>
      <c r="U35" s="27"/>
      <c r="V35" s="27"/>
      <c r="W35" s="29">
        <f t="shared" si="6"/>
        <v>0</v>
      </c>
      <c r="Y35" s="42">
        <v>0</v>
      </c>
      <c r="Z35" s="15"/>
    </row>
    <row r="36" spans="2:26" ht="12.75">
      <c r="B36" t="s">
        <v>235</v>
      </c>
      <c r="G36" s="3"/>
      <c r="H36" s="29">
        <v>1111123.1</v>
      </c>
      <c r="I36" s="29"/>
      <c r="J36" s="29"/>
      <c r="K36" s="29"/>
      <c r="L36" s="29"/>
      <c r="M36" s="29"/>
      <c r="N36" s="29"/>
      <c r="O36" s="29">
        <f t="shared" si="5"/>
        <v>1111123.1</v>
      </c>
      <c r="P36" s="27"/>
      <c r="Q36" s="27"/>
      <c r="R36" s="27">
        <f>+H90</f>
        <v>-1111123.1</v>
      </c>
      <c r="S36" s="27"/>
      <c r="T36" s="27"/>
      <c r="U36" s="27"/>
      <c r="V36" s="27"/>
      <c r="W36" s="29">
        <f t="shared" si="6"/>
        <v>0</v>
      </c>
      <c r="Y36" s="42"/>
      <c r="Z36" s="15"/>
    </row>
    <row r="37" spans="2:26" ht="12.75">
      <c r="B37" t="s">
        <v>276</v>
      </c>
      <c r="G37" s="3"/>
      <c r="H37" s="29"/>
      <c r="I37" s="29"/>
      <c r="J37" s="29"/>
      <c r="K37" s="29"/>
      <c r="L37" s="29">
        <v>-1153143</v>
      </c>
      <c r="M37" s="29"/>
      <c r="N37" s="29"/>
      <c r="O37" s="29">
        <f t="shared" si="5"/>
        <v>-1153143</v>
      </c>
      <c r="P37" s="27"/>
      <c r="Q37" s="27"/>
      <c r="R37" s="27">
        <f>+H89</f>
        <v>1153143</v>
      </c>
      <c r="S37" s="27"/>
      <c r="T37" s="27"/>
      <c r="U37" s="27"/>
      <c r="V37" s="27"/>
      <c r="W37" s="29">
        <f t="shared" si="6"/>
        <v>0</v>
      </c>
      <c r="Y37" s="42"/>
      <c r="Z37" s="15"/>
    </row>
    <row r="38" spans="2:26" ht="12.75">
      <c r="B38" t="s">
        <v>236</v>
      </c>
      <c r="G38" s="3"/>
      <c r="H38" s="29"/>
      <c r="I38" s="29"/>
      <c r="J38" s="29"/>
      <c r="K38" s="29"/>
      <c r="L38" s="29"/>
      <c r="M38" s="29"/>
      <c r="N38" s="29"/>
      <c r="O38" s="29">
        <f t="shared" si="5"/>
        <v>0</v>
      </c>
      <c r="P38" s="27"/>
      <c r="Q38" s="27"/>
      <c r="R38" s="27"/>
      <c r="S38" s="27"/>
      <c r="T38" s="27"/>
      <c r="U38" s="27"/>
      <c r="V38" s="27"/>
      <c r="W38" s="29">
        <f t="shared" si="6"/>
        <v>0</v>
      </c>
      <c r="Y38" s="42"/>
      <c r="Z38" s="15"/>
    </row>
    <row r="39" spans="2:26" ht="12.75">
      <c r="B39" t="s">
        <v>237</v>
      </c>
      <c r="G39" s="3"/>
      <c r="H39" s="29"/>
      <c r="I39" s="29"/>
      <c r="J39" s="29"/>
      <c r="K39" s="29"/>
      <c r="L39" s="29">
        <v>-648948</v>
      </c>
      <c r="M39" s="29"/>
      <c r="N39" s="29"/>
      <c r="O39" s="29">
        <f t="shared" si="5"/>
        <v>-648948</v>
      </c>
      <c r="P39" s="27">
        <f>+H100+H101+H102</f>
        <v>648948</v>
      </c>
      <c r="Q39" s="27"/>
      <c r="R39" s="27"/>
      <c r="S39" s="27"/>
      <c r="T39" s="27"/>
      <c r="U39" s="27"/>
      <c r="V39" s="27"/>
      <c r="W39" s="29">
        <f t="shared" si="6"/>
        <v>0</v>
      </c>
      <c r="Y39" s="42"/>
      <c r="Z39" s="15"/>
    </row>
    <row r="40" spans="2:26" ht="12.75" hidden="1">
      <c r="B40" t="s">
        <v>238</v>
      </c>
      <c r="G40" s="3"/>
      <c r="H40" s="29"/>
      <c r="I40" s="29"/>
      <c r="J40" s="29"/>
      <c r="K40" s="29"/>
      <c r="L40" s="29"/>
      <c r="M40" s="29"/>
      <c r="N40" s="29"/>
      <c r="O40" s="29">
        <f t="shared" si="5"/>
        <v>0</v>
      </c>
      <c r="P40" s="27"/>
      <c r="Q40" s="27"/>
      <c r="R40" s="27"/>
      <c r="S40" s="27"/>
      <c r="T40" s="27"/>
      <c r="U40" s="27"/>
      <c r="V40" s="27"/>
      <c r="W40" s="29">
        <f t="shared" si="6"/>
        <v>0</v>
      </c>
      <c r="Y40" s="42"/>
      <c r="Z40" s="15"/>
    </row>
    <row r="41" spans="2:26" ht="12.75" hidden="1">
      <c r="B41" t="s">
        <v>239</v>
      </c>
      <c r="G41" s="3"/>
      <c r="H41" s="29"/>
      <c r="I41" s="29"/>
      <c r="J41" s="29"/>
      <c r="K41" s="29"/>
      <c r="L41" s="29"/>
      <c r="M41" s="29"/>
      <c r="N41" s="29"/>
      <c r="O41" s="29">
        <f t="shared" si="5"/>
        <v>0</v>
      </c>
      <c r="P41" s="27"/>
      <c r="Q41" s="27"/>
      <c r="R41" s="27"/>
      <c r="S41" s="27"/>
      <c r="T41" s="27"/>
      <c r="U41" s="27"/>
      <c r="V41" s="27"/>
      <c r="W41" s="29">
        <f t="shared" si="6"/>
        <v>0</v>
      </c>
      <c r="Y41" s="42"/>
      <c r="Z41" s="15"/>
    </row>
    <row r="42" spans="2:26" ht="12.75" hidden="1">
      <c r="B42" t="s">
        <v>240</v>
      </c>
      <c r="G42" s="3"/>
      <c r="H42" s="29"/>
      <c r="I42" s="29"/>
      <c r="J42" s="29"/>
      <c r="K42" s="29"/>
      <c r="L42" s="29"/>
      <c r="M42" s="29"/>
      <c r="N42" s="29"/>
      <c r="O42" s="29">
        <f t="shared" si="5"/>
        <v>0</v>
      </c>
      <c r="P42" s="27"/>
      <c r="Q42" s="27"/>
      <c r="R42" s="27"/>
      <c r="S42" s="27"/>
      <c r="T42" s="27"/>
      <c r="U42" s="27"/>
      <c r="V42" s="27"/>
      <c r="W42" s="29">
        <f t="shared" si="6"/>
        <v>0</v>
      </c>
      <c r="Y42" s="42"/>
      <c r="Z42" s="15"/>
    </row>
    <row r="43" spans="2:26" ht="12.75" hidden="1">
      <c r="B43" t="s">
        <v>241</v>
      </c>
      <c r="G43" s="3"/>
      <c r="H43" s="29"/>
      <c r="I43" s="29"/>
      <c r="J43" s="29"/>
      <c r="K43" s="29"/>
      <c r="L43" s="29"/>
      <c r="M43" s="29"/>
      <c r="N43" s="29"/>
      <c r="O43" s="29">
        <f t="shared" si="5"/>
        <v>0</v>
      </c>
      <c r="P43" s="27"/>
      <c r="Q43" s="27"/>
      <c r="R43" s="27"/>
      <c r="S43" s="27"/>
      <c r="T43" s="27"/>
      <c r="U43" s="27"/>
      <c r="V43" s="27"/>
      <c r="W43" s="29">
        <f t="shared" si="6"/>
        <v>0</v>
      </c>
      <c r="Y43" s="42"/>
      <c r="Z43" s="15"/>
    </row>
    <row r="44" spans="2:26" ht="12.75" hidden="1">
      <c r="B44" t="s">
        <v>242</v>
      </c>
      <c r="G44" s="3"/>
      <c r="H44" s="29"/>
      <c r="I44" s="29"/>
      <c r="J44" s="29"/>
      <c r="K44" s="29"/>
      <c r="L44" s="29"/>
      <c r="M44" s="29"/>
      <c r="N44" s="29"/>
      <c r="O44" s="29">
        <f t="shared" si="5"/>
        <v>0</v>
      </c>
      <c r="P44" s="27"/>
      <c r="Q44" s="27"/>
      <c r="R44" s="27"/>
      <c r="S44" s="27"/>
      <c r="T44" s="27"/>
      <c r="U44" s="27"/>
      <c r="V44" s="27"/>
      <c r="W44" s="29">
        <f t="shared" si="6"/>
        <v>0</v>
      </c>
      <c r="Y44" s="42">
        <v>0</v>
      </c>
      <c r="Z44" s="15"/>
    </row>
    <row r="45" spans="2:26" ht="12.75" hidden="1">
      <c r="B45" t="s">
        <v>243</v>
      </c>
      <c r="G45" s="3"/>
      <c r="H45" s="29"/>
      <c r="I45" s="29"/>
      <c r="J45" s="29"/>
      <c r="K45" s="29"/>
      <c r="L45" s="29"/>
      <c r="M45" s="29"/>
      <c r="N45" s="29"/>
      <c r="O45" s="29">
        <f t="shared" si="5"/>
        <v>0</v>
      </c>
      <c r="P45" s="27"/>
      <c r="Q45" s="27"/>
      <c r="R45" s="27"/>
      <c r="S45" s="27"/>
      <c r="T45" s="27"/>
      <c r="U45" s="27"/>
      <c r="V45" s="27"/>
      <c r="W45" s="29">
        <f t="shared" si="6"/>
        <v>0</v>
      </c>
      <c r="Y45" s="42"/>
      <c r="Z45" s="15"/>
    </row>
    <row r="46" spans="7:26" ht="12.75">
      <c r="G46" s="3"/>
      <c r="H46" s="31"/>
      <c r="I46" s="31"/>
      <c r="J46" s="31"/>
      <c r="K46" s="31"/>
      <c r="L46" s="31"/>
      <c r="M46" s="31"/>
      <c r="N46" s="31"/>
      <c r="O46" s="31">
        <f>SUM(H46:N46)</f>
        <v>0</v>
      </c>
      <c r="P46" s="27"/>
      <c r="Q46" s="27"/>
      <c r="R46" s="27"/>
      <c r="S46" s="27"/>
      <c r="T46" s="27"/>
      <c r="U46" s="27"/>
      <c r="V46" s="27"/>
      <c r="W46" s="31">
        <f>SUM(O46:V46)</f>
        <v>0</v>
      </c>
      <c r="Y46" s="43"/>
      <c r="Z46" s="15"/>
    </row>
    <row r="47" spans="2:26" ht="12.75">
      <c r="B47" t="s">
        <v>251</v>
      </c>
      <c r="G47" s="3"/>
      <c r="H47" s="27">
        <f aca="true" t="shared" si="7" ref="H47:O47">SUM(H24:H46)</f>
        <v>1111123.1</v>
      </c>
      <c r="I47" s="27">
        <f t="shared" si="7"/>
        <v>0</v>
      </c>
      <c r="J47" s="27">
        <f t="shared" si="7"/>
        <v>0</v>
      </c>
      <c r="K47" s="27">
        <f t="shared" si="7"/>
        <v>0</v>
      </c>
      <c r="L47" s="27">
        <f t="shared" si="7"/>
        <v>-9594048</v>
      </c>
      <c r="M47" s="27">
        <f t="shared" si="7"/>
        <v>0</v>
      </c>
      <c r="N47" s="27">
        <f t="shared" si="7"/>
        <v>0</v>
      </c>
      <c r="O47" s="27">
        <f t="shared" si="7"/>
        <v>-8482924.9</v>
      </c>
      <c r="P47" s="27"/>
      <c r="Q47" s="27"/>
      <c r="R47" s="27"/>
      <c r="S47" s="27"/>
      <c r="T47" s="27"/>
      <c r="U47" s="27"/>
      <c r="V47" s="27"/>
      <c r="W47" s="27">
        <f>SUM(W24:W46)</f>
        <v>-7791957</v>
      </c>
      <c r="Y47" s="9">
        <f>SUM(Y24:Y46)</f>
        <v>-5789642</v>
      </c>
      <c r="Z47" s="15"/>
    </row>
    <row r="48" spans="2:26" ht="12.75">
      <c r="B48" s="4" t="s">
        <v>252</v>
      </c>
      <c r="G48" s="3"/>
      <c r="H48" s="27"/>
      <c r="I48" s="27"/>
      <c r="J48" s="27"/>
      <c r="K48" s="27"/>
      <c r="L48" s="27"/>
      <c r="M48" s="27"/>
      <c r="N48" s="27"/>
      <c r="O48" s="27"/>
      <c r="P48" s="27"/>
      <c r="Q48" s="27"/>
      <c r="R48" s="27"/>
      <c r="S48" s="27"/>
      <c r="T48" s="27"/>
      <c r="U48" s="27"/>
      <c r="V48" s="27"/>
      <c r="W48" s="27"/>
      <c r="Y48" s="9"/>
      <c r="Z48" s="15"/>
    </row>
    <row r="49" spans="2:26" ht="12.75">
      <c r="B49" t="s">
        <v>253</v>
      </c>
      <c r="G49" s="3"/>
      <c r="H49" s="38"/>
      <c r="I49" s="38"/>
      <c r="J49" s="38"/>
      <c r="K49" s="38"/>
      <c r="L49" s="38">
        <v>-48000000</v>
      </c>
      <c r="M49" s="38"/>
      <c r="N49" s="38"/>
      <c r="O49" s="38">
        <f>SUM(H49:N49)</f>
        <v>-48000000</v>
      </c>
      <c r="P49" s="27"/>
      <c r="Q49" s="27"/>
      <c r="R49" s="27"/>
      <c r="S49" s="27"/>
      <c r="T49" s="27"/>
      <c r="U49" s="27"/>
      <c r="V49" s="27"/>
      <c r="W49" s="38">
        <f>SUM(O49:V49)</f>
        <v>-48000000</v>
      </c>
      <c r="Y49" s="41">
        <v>287357485</v>
      </c>
      <c r="Z49" s="15"/>
    </row>
    <row r="50" spans="2:26" ht="12.75">
      <c r="B50" t="s">
        <v>254</v>
      </c>
      <c r="G50" s="3"/>
      <c r="H50" s="29"/>
      <c r="I50" s="29"/>
      <c r="J50" s="29"/>
      <c r="K50" s="29"/>
      <c r="L50" s="29"/>
      <c r="M50" s="29"/>
      <c r="N50" s="29"/>
      <c r="O50" s="29">
        <f aca="true" t="shared" si="8" ref="O50:O64">SUM(H50:N50)</f>
        <v>0</v>
      </c>
      <c r="P50" s="27"/>
      <c r="Q50" s="27"/>
      <c r="R50" s="27"/>
      <c r="S50" s="27"/>
      <c r="T50" s="27"/>
      <c r="U50" s="27"/>
      <c r="V50" s="27"/>
      <c r="W50" s="29">
        <f aca="true" t="shared" si="9" ref="W50:W64">SUM(O50:V50)</f>
        <v>0</v>
      </c>
      <c r="Y50" s="42">
        <v>-150000000</v>
      </c>
      <c r="Z50" s="15"/>
    </row>
    <row r="51" spans="2:26" ht="12.75">
      <c r="B51" t="s">
        <v>254</v>
      </c>
      <c r="G51" s="3"/>
      <c r="H51" s="29"/>
      <c r="I51" s="29"/>
      <c r="J51" s="29"/>
      <c r="K51" s="29"/>
      <c r="L51" s="29"/>
      <c r="M51" s="29"/>
      <c r="N51" s="29"/>
      <c r="O51" s="29">
        <f t="shared" si="8"/>
        <v>0</v>
      </c>
      <c r="P51" s="27"/>
      <c r="Q51" s="27"/>
      <c r="R51" s="27"/>
      <c r="S51" s="27"/>
      <c r="T51" s="27"/>
      <c r="U51" s="27"/>
      <c r="V51" s="27"/>
      <c r="W51" s="29">
        <f t="shared" si="9"/>
        <v>0</v>
      </c>
      <c r="Y51" s="42">
        <v>0</v>
      </c>
      <c r="Z51" s="15"/>
    </row>
    <row r="52" spans="2:26" ht="12.75" hidden="1">
      <c r="B52" t="s">
        <v>255</v>
      </c>
      <c r="G52" s="3"/>
      <c r="H52" s="29"/>
      <c r="I52" s="29"/>
      <c r="J52" s="29"/>
      <c r="K52" s="29"/>
      <c r="L52" s="29"/>
      <c r="M52" s="29"/>
      <c r="N52" s="29"/>
      <c r="O52" s="29">
        <f t="shared" si="8"/>
        <v>0</v>
      </c>
      <c r="P52" s="27"/>
      <c r="Q52" s="27"/>
      <c r="R52" s="27"/>
      <c r="S52" s="27"/>
      <c r="T52" s="27"/>
      <c r="U52" s="27"/>
      <c r="V52" s="27"/>
      <c r="W52" s="29">
        <f t="shared" si="9"/>
        <v>0</v>
      </c>
      <c r="Y52" s="42">
        <v>-127988554</v>
      </c>
      <c r="Z52" s="15"/>
    </row>
    <row r="53" spans="2:26" ht="12.75" hidden="1">
      <c r="B53" t="s">
        <v>256</v>
      </c>
      <c r="G53" s="3"/>
      <c r="H53" s="29"/>
      <c r="I53" s="29"/>
      <c r="J53" s="29"/>
      <c r="K53" s="29"/>
      <c r="L53" s="29"/>
      <c r="M53" s="29"/>
      <c r="N53" s="29"/>
      <c r="O53" s="29">
        <f t="shared" si="8"/>
        <v>0</v>
      </c>
      <c r="P53" s="27"/>
      <c r="Q53" s="27"/>
      <c r="R53" s="27"/>
      <c r="S53" s="27"/>
      <c r="T53" s="27"/>
      <c r="U53" s="27"/>
      <c r="V53" s="27"/>
      <c r="W53" s="29">
        <f t="shared" si="9"/>
        <v>0</v>
      </c>
      <c r="Y53" s="42"/>
      <c r="Z53" s="15"/>
    </row>
    <row r="54" spans="2:26" ht="12.75" hidden="1">
      <c r="B54" t="s">
        <v>257</v>
      </c>
      <c r="G54" s="3"/>
      <c r="H54" s="29"/>
      <c r="I54" s="29"/>
      <c r="J54" s="29"/>
      <c r="K54" s="29"/>
      <c r="L54" s="29"/>
      <c r="M54" s="29"/>
      <c r="N54" s="29"/>
      <c r="O54" s="29">
        <f t="shared" si="8"/>
        <v>0</v>
      </c>
      <c r="P54" s="27"/>
      <c r="Q54" s="27"/>
      <c r="R54" s="27"/>
      <c r="S54" s="27"/>
      <c r="T54" s="27"/>
      <c r="U54" s="27"/>
      <c r="V54" s="27"/>
      <c r="W54" s="29">
        <f t="shared" si="9"/>
        <v>0</v>
      </c>
      <c r="Y54" s="42"/>
      <c r="Z54" s="15"/>
    </row>
    <row r="55" spans="2:26" ht="12.75" hidden="1">
      <c r="B55" t="s">
        <v>258</v>
      </c>
      <c r="G55" s="3"/>
      <c r="H55" s="29"/>
      <c r="I55" s="29"/>
      <c r="J55" s="29"/>
      <c r="K55" s="29"/>
      <c r="L55" s="29"/>
      <c r="M55" s="29"/>
      <c r="N55" s="29"/>
      <c r="O55" s="29">
        <f t="shared" si="8"/>
        <v>0</v>
      </c>
      <c r="P55" s="27"/>
      <c r="Q55" s="27"/>
      <c r="R55" s="27"/>
      <c r="S55" s="27"/>
      <c r="T55" s="27"/>
      <c r="U55" s="27"/>
      <c r="V55" s="27"/>
      <c r="W55" s="29">
        <f t="shared" si="9"/>
        <v>0</v>
      </c>
      <c r="Y55" s="42"/>
      <c r="Z55" s="15"/>
    </row>
    <row r="56" spans="2:26" ht="12.75" hidden="1">
      <c r="B56" t="s">
        <v>259</v>
      </c>
      <c r="G56" s="3"/>
      <c r="H56" s="29"/>
      <c r="I56" s="29"/>
      <c r="J56" s="29"/>
      <c r="K56" s="29"/>
      <c r="L56" s="29"/>
      <c r="M56" s="29"/>
      <c r="N56" s="29"/>
      <c r="O56" s="29">
        <f t="shared" si="8"/>
        <v>0</v>
      </c>
      <c r="P56" s="27"/>
      <c r="Q56" s="27"/>
      <c r="R56" s="27"/>
      <c r="S56" s="27"/>
      <c r="T56" s="27"/>
      <c r="U56" s="27"/>
      <c r="V56" s="27"/>
      <c r="W56" s="29">
        <f t="shared" si="9"/>
        <v>0</v>
      </c>
      <c r="Y56" s="42"/>
      <c r="Z56" s="15"/>
    </row>
    <row r="57" spans="2:26" ht="12.75" hidden="1">
      <c r="B57" t="s">
        <v>260</v>
      </c>
      <c r="G57" s="3"/>
      <c r="H57" s="29"/>
      <c r="I57" s="29"/>
      <c r="J57" s="29"/>
      <c r="K57" s="29"/>
      <c r="L57" s="29"/>
      <c r="M57" s="29"/>
      <c r="N57" s="29"/>
      <c r="O57" s="29">
        <f t="shared" si="8"/>
        <v>0</v>
      </c>
      <c r="P57" s="27"/>
      <c r="Q57" s="27"/>
      <c r="R57" s="27"/>
      <c r="S57" s="27"/>
      <c r="T57" s="27"/>
      <c r="U57" s="27"/>
      <c r="V57" s="27"/>
      <c r="W57" s="29">
        <f t="shared" si="9"/>
        <v>0</v>
      </c>
      <c r="Y57" s="42"/>
      <c r="Z57" s="15"/>
    </row>
    <row r="58" spans="2:26" ht="12.75">
      <c r="B58" t="s">
        <v>213</v>
      </c>
      <c r="G58" s="3"/>
      <c r="H58" s="29">
        <v>3289560</v>
      </c>
      <c r="I58" s="29"/>
      <c r="J58" s="29"/>
      <c r="K58" s="29"/>
      <c r="L58" s="29"/>
      <c r="M58" s="29"/>
      <c r="N58" s="29"/>
      <c r="O58" s="29">
        <f t="shared" si="8"/>
        <v>3289560</v>
      </c>
      <c r="P58" s="27"/>
      <c r="Q58" s="27"/>
      <c r="R58" s="27"/>
      <c r="S58" s="27"/>
      <c r="T58" s="27"/>
      <c r="U58" s="27"/>
      <c r="V58" s="27"/>
      <c r="W58" s="29">
        <f t="shared" si="9"/>
        <v>3289560</v>
      </c>
      <c r="Y58" s="42"/>
      <c r="Z58" s="15"/>
    </row>
    <row r="59" spans="2:26" ht="12.75">
      <c r="B59" t="s">
        <v>327</v>
      </c>
      <c r="G59" s="3"/>
      <c r="H59" s="29"/>
      <c r="I59" s="29"/>
      <c r="J59" s="29"/>
      <c r="K59" s="29"/>
      <c r="L59" s="29"/>
      <c r="M59" s="29"/>
      <c r="N59" s="29"/>
      <c r="O59" s="29">
        <f t="shared" si="8"/>
        <v>0</v>
      </c>
      <c r="P59" s="27"/>
      <c r="Q59" s="27"/>
      <c r="R59" s="27"/>
      <c r="S59" s="27"/>
      <c r="T59" s="27"/>
      <c r="U59" s="27"/>
      <c r="V59" s="27"/>
      <c r="W59" s="29">
        <f t="shared" si="9"/>
        <v>0</v>
      </c>
      <c r="Y59" s="42">
        <v>-4347241</v>
      </c>
      <c r="Z59" s="15"/>
    </row>
    <row r="60" spans="2:26" ht="12.75">
      <c r="B60" t="s">
        <v>264</v>
      </c>
      <c r="G60" s="3"/>
      <c r="H60" s="29"/>
      <c r="I60" s="29"/>
      <c r="J60" s="29"/>
      <c r="K60" s="29"/>
      <c r="L60" s="29"/>
      <c r="M60" s="29"/>
      <c r="N60" s="29"/>
      <c r="O60" s="29">
        <f t="shared" si="8"/>
        <v>0</v>
      </c>
      <c r="P60" s="27"/>
      <c r="Q60" s="27"/>
      <c r="R60" s="27"/>
      <c r="S60" s="27"/>
      <c r="T60" s="27"/>
      <c r="U60" s="27"/>
      <c r="V60" s="27"/>
      <c r="W60" s="29">
        <f t="shared" si="9"/>
        <v>0</v>
      </c>
      <c r="Y60" s="42">
        <v>-5848665</v>
      </c>
      <c r="Z60" s="15"/>
    </row>
    <row r="61" spans="2:26" ht="12.75">
      <c r="B61" t="s">
        <v>330</v>
      </c>
      <c r="G61" s="3"/>
      <c r="H61" s="29"/>
      <c r="I61" s="29">
        <v>315622.6</v>
      </c>
      <c r="J61" s="29">
        <v>96721.4</v>
      </c>
      <c r="K61" s="29"/>
      <c r="L61" s="29"/>
      <c r="M61" s="29"/>
      <c r="N61" s="29">
        <v>161143.08</v>
      </c>
      <c r="O61" s="29">
        <f t="shared" si="8"/>
        <v>573487.08</v>
      </c>
      <c r="P61" s="27">
        <f>+H104+H105+H106+H107</f>
        <v>-573487.08</v>
      </c>
      <c r="Q61" s="27"/>
      <c r="R61" s="27"/>
      <c r="S61" s="27"/>
      <c r="T61" s="27"/>
      <c r="U61" s="27"/>
      <c r="V61" s="27"/>
      <c r="W61" s="29">
        <f t="shared" si="9"/>
        <v>0</v>
      </c>
      <c r="Y61" s="42"/>
      <c r="Z61" s="15"/>
    </row>
    <row r="62" spans="2:26" ht="12.75">
      <c r="B62" t="s">
        <v>331</v>
      </c>
      <c r="G62" s="3"/>
      <c r="H62" s="29"/>
      <c r="I62" s="29"/>
      <c r="J62" s="29"/>
      <c r="K62" s="29"/>
      <c r="L62" s="29"/>
      <c r="M62" s="29"/>
      <c r="N62" s="29"/>
      <c r="O62" s="29">
        <f t="shared" si="8"/>
        <v>0</v>
      </c>
      <c r="P62" s="27"/>
      <c r="Q62" s="27"/>
      <c r="R62" s="27"/>
      <c r="S62" s="27"/>
      <c r="T62" s="27"/>
      <c r="U62" s="27"/>
      <c r="V62" s="27"/>
      <c r="W62" s="29">
        <f t="shared" si="9"/>
        <v>0</v>
      </c>
      <c r="Y62" s="42"/>
      <c r="Z62" s="15"/>
    </row>
    <row r="63" spans="2:26" ht="12.75">
      <c r="B63" t="s">
        <v>265</v>
      </c>
      <c r="G63" s="3"/>
      <c r="H63" s="29"/>
      <c r="I63" s="29"/>
      <c r="J63" s="29"/>
      <c r="K63" s="29"/>
      <c r="L63" s="29">
        <v>-903384</v>
      </c>
      <c r="M63" s="29"/>
      <c r="N63" s="29"/>
      <c r="O63" s="29">
        <f t="shared" si="8"/>
        <v>-903384</v>
      </c>
      <c r="P63" s="27"/>
      <c r="Q63" s="27"/>
      <c r="R63" s="27"/>
      <c r="S63" s="27"/>
      <c r="T63" s="27"/>
      <c r="U63" s="27"/>
      <c r="V63" s="27"/>
      <c r="W63" s="29">
        <f t="shared" si="9"/>
        <v>-903384</v>
      </c>
      <c r="Y63" s="42">
        <v>-1819177</v>
      </c>
      <c r="Z63" s="15"/>
    </row>
    <row r="64" spans="7:26" ht="12.75">
      <c r="G64" s="3"/>
      <c r="H64" s="29"/>
      <c r="I64" s="29"/>
      <c r="J64" s="29"/>
      <c r="K64" s="29"/>
      <c r="L64" s="29"/>
      <c r="M64" s="29"/>
      <c r="N64" s="29"/>
      <c r="O64" s="29">
        <f t="shared" si="8"/>
        <v>0</v>
      </c>
      <c r="P64" s="27"/>
      <c r="Q64" s="27"/>
      <c r="R64" s="27"/>
      <c r="S64" s="27"/>
      <c r="T64" s="27"/>
      <c r="U64" s="27"/>
      <c r="V64" s="27"/>
      <c r="W64" s="29">
        <f t="shared" si="9"/>
        <v>0</v>
      </c>
      <c r="Y64" s="42"/>
      <c r="Z64" s="15"/>
    </row>
    <row r="65" spans="7:26" ht="12.75">
      <c r="G65" s="3"/>
      <c r="H65" s="31"/>
      <c r="I65" s="31"/>
      <c r="J65" s="31"/>
      <c r="K65" s="31"/>
      <c r="L65" s="31"/>
      <c r="M65" s="31"/>
      <c r="N65" s="31"/>
      <c r="O65" s="31">
        <f>SUM(H65:N65)</f>
        <v>0</v>
      </c>
      <c r="P65" s="27"/>
      <c r="Q65" s="27"/>
      <c r="R65" s="27"/>
      <c r="S65" s="27"/>
      <c r="T65" s="27"/>
      <c r="U65" s="27"/>
      <c r="V65" s="27"/>
      <c r="W65" s="31">
        <f>SUM(O65:V65)</f>
        <v>0</v>
      </c>
      <c r="Y65" s="43"/>
      <c r="Z65" s="15"/>
    </row>
    <row r="66" spans="2:26" ht="12.75">
      <c r="B66" t="s">
        <v>266</v>
      </c>
      <c r="G66" s="3"/>
      <c r="H66" s="27">
        <f aca="true" t="shared" si="10" ref="H66:O66">SUM(H49:H65)</f>
        <v>3289560</v>
      </c>
      <c r="I66" s="27">
        <f t="shared" si="10"/>
        <v>315622.6</v>
      </c>
      <c r="J66" s="27">
        <f t="shared" si="10"/>
        <v>96721.4</v>
      </c>
      <c r="K66" s="27">
        <f t="shared" si="10"/>
        <v>0</v>
      </c>
      <c r="L66" s="27">
        <f t="shared" si="10"/>
        <v>-48903384</v>
      </c>
      <c r="M66" s="27">
        <f t="shared" si="10"/>
        <v>0</v>
      </c>
      <c r="N66" s="27">
        <f t="shared" si="10"/>
        <v>161143.08</v>
      </c>
      <c r="O66" s="27">
        <f t="shared" si="10"/>
        <v>-45040336.92</v>
      </c>
      <c r="P66" s="27"/>
      <c r="Q66" s="27"/>
      <c r="R66" s="27"/>
      <c r="S66" s="27"/>
      <c r="T66" s="27"/>
      <c r="U66" s="27"/>
      <c r="V66" s="27"/>
      <c r="W66" s="27">
        <f>SUM(W49:W65)</f>
        <v>-45613824</v>
      </c>
      <c r="Y66" s="9">
        <f>SUM(Y49:Y65)</f>
        <v>-2646152</v>
      </c>
      <c r="Z66" s="15"/>
    </row>
    <row r="67" spans="2:26" ht="12.75">
      <c r="B67" s="4" t="s">
        <v>267</v>
      </c>
      <c r="G67" s="3"/>
      <c r="H67" s="27"/>
      <c r="I67" s="27"/>
      <c r="J67" s="27"/>
      <c r="K67" s="27"/>
      <c r="L67" s="27"/>
      <c r="M67" s="27"/>
      <c r="N67" s="27"/>
      <c r="O67" s="27"/>
      <c r="P67" s="27"/>
      <c r="Q67" s="27"/>
      <c r="R67" s="27"/>
      <c r="S67" s="27"/>
      <c r="T67" s="27"/>
      <c r="U67" s="27"/>
      <c r="V67" s="27"/>
      <c r="W67" s="27"/>
      <c r="Y67" s="9"/>
      <c r="Z67" s="15"/>
    </row>
    <row r="68" spans="2:26" ht="12.75">
      <c r="B68" s="4" t="s">
        <v>268</v>
      </c>
      <c r="G68" s="3"/>
      <c r="H68" s="27">
        <f>+H66+H47+H22</f>
        <v>3307405.0999999996</v>
      </c>
      <c r="I68" s="27">
        <f aca="true" t="shared" si="11" ref="I68:N68">+I66+I47+I22</f>
        <v>-13045.270000000019</v>
      </c>
      <c r="J68" s="27">
        <f t="shared" si="11"/>
        <v>0</v>
      </c>
      <c r="K68" s="27">
        <f t="shared" si="11"/>
        <v>0</v>
      </c>
      <c r="L68" s="27">
        <f t="shared" si="11"/>
        <v>28173830</v>
      </c>
      <c r="M68" s="27">
        <f t="shared" si="11"/>
        <v>-16989.69000000134</v>
      </c>
      <c r="N68" s="27">
        <f t="shared" si="11"/>
        <v>-10742.73000000001</v>
      </c>
      <c r="O68" s="27">
        <f>+O66+O47+O22</f>
        <v>31440457.40999999</v>
      </c>
      <c r="P68" s="27"/>
      <c r="Q68" s="27"/>
      <c r="R68" s="27"/>
      <c r="S68" s="27"/>
      <c r="T68" s="27"/>
      <c r="U68" s="27"/>
      <c r="V68" s="27"/>
      <c r="W68" s="27">
        <f>+W66+W47+W22</f>
        <v>31440457.409999996</v>
      </c>
      <c r="Y68" s="9">
        <f>+Y66+Y47+Y22</f>
        <v>45905737</v>
      </c>
      <c r="Z68" s="15"/>
    </row>
    <row r="69" spans="2:26" ht="12.75">
      <c r="B69" s="4" t="s">
        <v>269</v>
      </c>
      <c r="G69" s="3"/>
      <c r="H69" s="27"/>
      <c r="I69" s="27"/>
      <c r="J69" s="27"/>
      <c r="K69" s="27"/>
      <c r="L69" s="27"/>
      <c r="M69" s="27"/>
      <c r="N69" s="27"/>
      <c r="O69" s="27"/>
      <c r="P69" s="27"/>
      <c r="Q69" s="27"/>
      <c r="R69" s="27"/>
      <c r="S69" s="27"/>
      <c r="T69" s="27"/>
      <c r="U69" s="27"/>
      <c r="V69" s="27"/>
      <c r="W69" s="27"/>
      <c r="Y69" s="9"/>
      <c r="Z69" s="15"/>
    </row>
    <row r="70" spans="2:26" ht="12.75">
      <c r="B70" s="4" t="s">
        <v>270</v>
      </c>
      <c r="G70" s="3"/>
      <c r="H70" s="27">
        <v>1016036.53</v>
      </c>
      <c r="I70" s="27">
        <v>88950.99</v>
      </c>
      <c r="J70" s="27">
        <v>100</v>
      </c>
      <c r="K70" s="27">
        <v>5</v>
      </c>
      <c r="L70" s="27">
        <v>47753406</v>
      </c>
      <c r="M70" s="27">
        <v>95557.48</v>
      </c>
      <c r="N70" s="27">
        <v>150578.97</v>
      </c>
      <c r="O70" s="27">
        <f>SUM(H70:N70)</f>
        <v>49104634.97</v>
      </c>
      <c r="P70" s="27"/>
      <c r="Q70" s="27"/>
      <c r="R70" s="27"/>
      <c r="S70" s="27"/>
      <c r="T70" s="27"/>
      <c r="U70" s="27"/>
      <c r="V70" s="27"/>
      <c r="W70" s="27">
        <f>SUM(O70:V70)</f>
        <v>49104634.97</v>
      </c>
      <c r="Y70" s="9">
        <v>42054887</v>
      </c>
      <c r="Z70" s="15"/>
    </row>
    <row r="71" spans="2:26" ht="12.75">
      <c r="B71" s="15" t="s">
        <v>37</v>
      </c>
      <c r="G71" s="3"/>
      <c r="H71" s="27"/>
      <c r="I71" s="27"/>
      <c r="J71" s="27"/>
      <c r="K71" s="27"/>
      <c r="L71" s="27">
        <f>-13458550+26314539</f>
        <v>12855989</v>
      </c>
      <c r="M71" s="27"/>
      <c r="N71" s="27"/>
      <c r="O71" s="27">
        <f>SUM(H71:N71)</f>
        <v>12855989</v>
      </c>
      <c r="P71" s="27"/>
      <c r="Q71" s="27"/>
      <c r="R71" s="27"/>
      <c r="S71" s="27"/>
      <c r="T71" s="27"/>
      <c r="U71" s="27"/>
      <c r="V71" s="27"/>
      <c r="W71" s="27">
        <f>SUM(O71:V71)</f>
        <v>12855989</v>
      </c>
      <c r="Y71" s="9"/>
      <c r="Z71" s="15"/>
    </row>
    <row r="72" spans="2:26" ht="12.75">
      <c r="B72" t="s">
        <v>47</v>
      </c>
      <c r="G72" s="3"/>
      <c r="H72" s="32">
        <v>0</v>
      </c>
      <c r="I72" s="32">
        <v>0</v>
      </c>
      <c r="J72" s="32">
        <v>0</v>
      </c>
      <c r="K72" s="32">
        <v>0</v>
      </c>
      <c r="L72" s="32"/>
      <c r="M72" s="32">
        <v>0</v>
      </c>
      <c r="N72" s="32">
        <v>0</v>
      </c>
      <c r="O72" s="32">
        <v>0</v>
      </c>
      <c r="P72" s="27"/>
      <c r="Q72" s="27"/>
      <c r="R72" s="27"/>
      <c r="S72" s="27"/>
      <c r="T72" s="27"/>
      <c r="U72" s="27"/>
      <c r="V72" s="27"/>
      <c r="W72" s="32">
        <f>SUM(H72:V72)</f>
        <v>0</v>
      </c>
      <c r="Y72" s="17">
        <v>-26000000</v>
      </c>
      <c r="Z72" s="15"/>
    </row>
    <row r="73" spans="2:26" ht="12.75">
      <c r="B73" s="4" t="s">
        <v>271</v>
      </c>
      <c r="G73" s="3"/>
      <c r="H73" s="27"/>
      <c r="I73" s="27"/>
      <c r="J73" s="27"/>
      <c r="K73" s="27"/>
      <c r="L73" s="27"/>
      <c r="M73" s="27"/>
      <c r="N73" s="27"/>
      <c r="O73" s="27"/>
      <c r="P73" s="27"/>
      <c r="Q73" s="27"/>
      <c r="R73" s="27"/>
      <c r="S73" s="27"/>
      <c r="T73" s="27"/>
      <c r="U73" s="27"/>
      <c r="V73" s="27"/>
      <c r="W73" s="27"/>
      <c r="Y73" s="9"/>
      <c r="Z73" s="15"/>
    </row>
    <row r="74" spans="2:26" ht="13.5" thickBot="1">
      <c r="B74" s="4" t="s">
        <v>270</v>
      </c>
      <c r="G74" s="3"/>
      <c r="H74" s="40">
        <f>+H70+H68+H72</f>
        <v>4323441.63</v>
      </c>
      <c r="I74" s="40">
        <f>+I70+I68+I72</f>
        <v>75905.71999999999</v>
      </c>
      <c r="J74" s="40">
        <f>+J70+J68+J72</f>
        <v>100</v>
      </c>
      <c r="K74" s="40">
        <f>+K70+K68+K72</f>
        <v>5</v>
      </c>
      <c r="L74" s="40">
        <f>+L70+L68+L72+L71</f>
        <v>88783225</v>
      </c>
      <c r="M74" s="40">
        <f>+M70+M68+M72+M71</f>
        <v>78567.78999999865</v>
      </c>
      <c r="N74" s="40">
        <f>+N70+N68+N72+N71</f>
        <v>139836.24</v>
      </c>
      <c r="O74" s="40">
        <f>+O70+O68+O72+O71</f>
        <v>93401081.38</v>
      </c>
      <c r="P74" s="27"/>
      <c r="Q74" s="27"/>
      <c r="R74" s="27"/>
      <c r="S74" s="27"/>
      <c r="T74" s="27"/>
      <c r="U74" s="27"/>
      <c r="V74" s="27"/>
      <c r="W74" s="40">
        <f>+W70+W68+W72+W71</f>
        <v>93401081.38</v>
      </c>
      <c r="Y74" s="44">
        <f>+Y70+Y68+Y72</f>
        <v>61960624</v>
      </c>
      <c r="Z74" s="15"/>
    </row>
    <row r="75" spans="7:26" ht="13.5" thickTop="1">
      <c r="G75" s="3"/>
      <c r="H75" s="27"/>
      <c r="I75" s="27"/>
      <c r="J75" s="27"/>
      <c r="K75" s="27"/>
      <c r="L75" s="27"/>
      <c r="M75" s="27"/>
      <c r="N75" s="27"/>
      <c r="O75" s="27"/>
      <c r="P75" s="27"/>
      <c r="Q75" s="27"/>
      <c r="R75" s="27"/>
      <c r="S75" s="27"/>
      <c r="T75" s="27"/>
      <c r="U75" s="27"/>
      <c r="V75" s="27"/>
      <c r="W75" s="27"/>
      <c r="Y75" s="9"/>
      <c r="Z75" s="15"/>
    </row>
    <row r="76" spans="2:26" ht="12.75">
      <c r="B76" s="4" t="s">
        <v>272</v>
      </c>
      <c r="G76" s="3"/>
      <c r="H76" s="27"/>
      <c r="I76" s="27"/>
      <c r="J76" s="27"/>
      <c r="K76" s="27"/>
      <c r="L76" s="27"/>
      <c r="M76" s="27"/>
      <c r="N76" s="27"/>
      <c r="O76" s="27"/>
      <c r="P76" s="27"/>
      <c r="Q76" s="27"/>
      <c r="R76" s="27"/>
      <c r="S76" s="27"/>
      <c r="T76" s="27"/>
      <c r="U76" s="27"/>
      <c r="V76" s="27"/>
      <c r="W76" s="27"/>
      <c r="Y76" s="9"/>
      <c r="Z76" s="15"/>
    </row>
    <row r="77" spans="2:26" ht="12.75">
      <c r="B77" s="4" t="s">
        <v>273</v>
      </c>
      <c r="G77" s="3"/>
      <c r="H77" s="27"/>
      <c r="I77" s="27"/>
      <c r="J77" s="27"/>
      <c r="K77" s="27"/>
      <c r="L77" s="27"/>
      <c r="M77" s="27"/>
      <c r="N77" s="27"/>
      <c r="O77" s="27">
        <f>SUM(H77:N77)</f>
        <v>0</v>
      </c>
      <c r="P77" s="27"/>
      <c r="Q77" s="27"/>
      <c r="R77" s="27"/>
      <c r="S77" s="27"/>
      <c r="T77" s="27"/>
      <c r="U77" s="27"/>
      <c r="V77" s="27"/>
      <c r="W77" s="27">
        <f>SUM(O77:V77)</f>
        <v>0</v>
      </c>
      <c r="Y77" s="9">
        <v>12855989</v>
      </c>
      <c r="Z77" s="15"/>
    </row>
    <row r="78" spans="2:26" ht="12.75">
      <c r="B78" s="4" t="s">
        <v>274</v>
      </c>
      <c r="G78" s="3"/>
      <c r="H78" s="27">
        <v>4323441.63</v>
      </c>
      <c r="I78" s="27">
        <v>75905.72</v>
      </c>
      <c r="J78" s="27">
        <v>100</v>
      </c>
      <c r="K78" s="27">
        <v>5</v>
      </c>
      <c r="L78" s="27">
        <f>31344662+57438563</f>
        <v>88783225</v>
      </c>
      <c r="M78" s="27">
        <v>78567.79</v>
      </c>
      <c r="N78" s="27">
        <v>139836.24</v>
      </c>
      <c r="O78" s="27">
        <f>SUM(H78:N78)</f>
        <v>93401081.38</v>
      </c>
      <c r="P78" s="27"/>
      <c r="Q78" s="27"/>
      <c r="R78" s="27"/>
      <c r="S78" s="27"/>
      <c r="T78" s="27"/>
      <c r="U78" s="27"/>
      <c r="V78" s="27"/>
      <c r="W78" s="27">
        <f>SUM(O78:V78)</f>
        <v>93401081.38</v>
      </c>
      <c r="Y78" s="9">
        <v>49104635</v>
      </c>
      <c r="Z78" s="15"/>
    </row>
    <row r="79" spans="7:26" ht="13.5" thickBot="1">
      <c r="G79" s="3"/>
      <c r="H79" s="33">
        <f aca="true" t="shared" si="12" ref="H79:O79">SUM(H77:H78)</f>
        <v>4323441.63</v>
      </c>
      <c r="I79" s="33">
        <f t="shared" si="12"/>
        <v>75905.72</v>
      </c>
      <c r="J79" s="33">
        <f t="shared" si="12"/>
        <v>100</v>
      </c>
      <c r="K79" s="33">
        <f t="shared" si="12"/>
        <v>5</v>
      </c>
      <c r="L79" s="33">
        <f t="shared" si="12"/>
        <v>88783225</v>
      </c>
      <c r="M79" s="33">
        <f t="shared" si="12"/>
        <v>78567.79</v>
      </c>
      <c r="N79" s="33">
        <f t="shared" si="12"/>
        <v>139836.24</v>
      </c>
      <c r="O79" s="33">
        <f t="shared" si="12"/>
        <v>93401081.38</v>
      </c>
      <c r="P79" s="27"/>
      <c r="Q79" s="27"/>
      <c r="R79" s="27"/>
      <c r="S79" s="27"/>
      <c r="T79" s="27"/>
      <c r="U79" s="27"/>
      <c r="V79" s="27"/>
      <c r="W79" s="33">
        <f>SUM(W77:W78)</f>
        <v>93401081.38</v>
      </c>
      <c r="Y79" s="18">
        <f>SUM(Y77:Y78)</f>
        <v>61960624</v>
      </c>
      <c r="Z79" s="15"/>
    </row>
    <row r="80" spans="7:26" ht="13.5" thickTop="1">
      <c r="G80" s="3"/>
      <c r="H80" s="27"/>
      <c r="I80" s="27"/>
      <c r="J80" s="27"/>
      <c r="K80" s="27"/>
      <c r="L80" s="27"/>
      <c r="M80" s="27"/>
      <c r="N80" s="27"/>
      <c r="O80" s="27"/>
      <c r="P80" s="27"/>
      <c r="Q80" s="27"/>
      <c r="R80" s="27"/>
      <c r="S80" s="27"/>
      <c r="T80" s="27"/>
      <c r="U80" s="27"/>
      <c r="V80" s="27"/>
      <c r="W80" s="27"/>
      <c r="Y80" s="9"/>
      <c r="Z80" s="15"/>
    </row>
    <row r="81" spans="7:26" ht="12.75">
      <c r="G81" s="3"/>
      <c r="H81" s="27">
        <f>+H74-H78</f>
        <v>0</v>
      </c>
      <c r="I81" s="27">
        <f>+I74-I78</f>
        <v>0</v>
      </c>
      <c r="J81" s="27">
        <f>+J74-J78</f>
        <v>0</v>
      </c>
      <c r="K81" s="27">
        <f>+K74-K78</f>
        <v>0</v>
      </c>
      <c r="L81" s="27">
        <f>+L74-L79</f>
        <v>0</v>
      </c>
      <c r="M81" s="27">
        <f>+M74-M79</f>
        <v>-1.3387762010097504E-09</v>
      </c>
      <c r="N81" s="27">
        <f>+N74-N79</f>
        <v>0</v>
      </c>
      <c r="O81" s="27">
        <f>+O74-O79</f>
        <v>0</v>
      </c>
      <c r="P81" s="27">
        <f aca="true" t="shared" si="13" ref="P81:V81">SUM(P10:P79)</f>
        <v>0</v>
      </c>
      <c r="Q81" s="27">
        <f t="shared" si="13"/>
        <v>0</v>
      </c>
      <c r="R81" s="27">
        <f t="shared" si="13"/>
        <v>0</v>
      </c>
      <c r="S81" s="27">
        <f t="shared" si="13"/>
        <v>0</v>
      </c>
      <c r="T81" s="27">
        <f t="shared" si="13"/>
        <v>0</v>
      </c>
      <c r="U81" s="27">
        <f t="shared" si="13"/>
        <v>0</v>
      </c>
      <c r="V81" s="27">
        <f t="shared" si="13"/>
        <v>0</v>
      </c>
      <c r="W81" s="27">
        <f>+W74-W79</f>
        <v>0</v>
      </c>
      <c r="Y81" s="9">
        <f>+Y74-Y79</f>
        <v>0</v>
      </c>
      <c r="Z81" s="15"/>
    </row>
    <row r="82" spans="7:26" ht="12.75">
      <c r="G82" s="6"/>
      <c r="H82" s="9"/>
      <c r="I82" s="9"/>
      <c r="J82" s="9"/>
      <c r="K82" s="9"/>
      <c r="L82" s="9"/>
      <c r="M82" s="9"/>
      <c r="N82" s="9"/>
      <c r="O82" s="9"/>
      <c r="P82" s="9"/>
      <c r="Q82" s="9"/>
      <c r="R82" s="9"/>
      <c r="S82" s="9"/>
      <c r="T82" s="9"/>
      <c r="U82" s="9"/>
      <c r="V82" s="9"/>
      <c r="W82" s="9"/>
      <c r="Y82" s="9"/>
      <c r="Z82" s="15"/>
    </row>
    <row r="83" spans="2:26" ht="12.75">
      <c r="B83" s="4" t="s">
        <v>178</v>
      </c>
      <c r="G83" s="6"/>
      <c r="H83" s="9"/>
      <c r="I83" s="9"/>
      <c r="J83" s="9"/>
      <c r="K83" s="9"/>
      <c r="L83" s="9"/>
      <c r="M83" s="9"/>
      <c r="N83" s="9"/>
      <c r="O83" s="9"/>
      <c r="P83" s="9"/>
      <c r="Q83" s="9"/>
      <c r="R83" s="9"/>
      <c r="S83" s="9"/>
      <c r="T83" s="9"/>
      <c r="U83" s="9"/>
      <c r="V83" s="9"/>
      <c r="W83" s="9"/>
      <c r="Y83" s="9"/>
      <c r="Z83" s="15"/>
    </row>
    <row r="84" spans="2:26" ht="12.75">
      <c r="B84" s="36" t="s">
        <v>33</v>
      </c>
      <c r="G84" s="6"/>
      <c r="H84" s="9"/>
      <c r="I84" s="9"/>
      <c r="J84" s="9"/>
      <c r="K84" s="9"/>
      <c r="L84" s="9"/>
      <c r="M84" s="9"/>
      <c r="N84" s="9"/>
      <c r="O84" s="9"/>
      <c r="P84" s="9"/>
      <c r="Q84" s="9"/>
      <c r="R84" s="9"/>
      <c r="S84" s="9"/>
      <c r="T84" s="9"/>
      <c r="U84" s="9"/>
      <c r="V84" s="9"/>
      <c r="W84" s="9"/>
      <c r="Y84" s="9"/>
      <c r="Z84" s="15"/>
    </row>
    <row r="85" spans="2:26" ht="12.75">
      <c r="B85" s="36"/>
      <c r="G85" s="6"/>
      <c r="H85" s="9"/>
      <c r="I85" s="9"/>
      <c r="J85" s="9"/>
      <c r="K85" s="9"/>
      <c r="L85" s="9"/>
      <c r="M85" s="9"/>
      <c r="N85" s="9"/>
      <c r="O85" s="9"/>
      <c r="P85" s="9"/>
      <c r="Q85" s="9"/>
      <c r="R85" s="9"/>
      <c r="S85" s="9"/>
      <c r="T85" s="9"/>
      <c r="U85" s="9"/>
      <c r="V85" s="9"/>
      <c r="W85" s="9"/>
      <c r="Y85" s="9"/>
      <c r="Z85" s="15"/>
    </row>
    <row r="86" spans="2:26" ht="12.75">
      <c r="B86" s="13"/>
      <c r="C86" s="13"/>
      <c r="D86" s="13"/>
      <c r="E86" s="13"/>
      <c r="F86" s="13"/>
      <c r="G86" s="7"/>
      <c r="H86" s="16"/>
      <c r="I86" s="9"/>
      <c r="J86" s="9"/>
      <c r="K86" s="9"/>
      <c r="L86" s="9"/>
      <c r="M86" s="9"/>
      <c r="N86" s="9"/>
      <c r="O86" s="9"/>
      <c r="P86" s="9"/>
      <c r="Q86" s="9"/>
      <c r="R86" s="9"/>
      <c r="S86" s="9"/>
      <c r="T86" s="9"/>
      <c r="U86" s="9"/>
      <c r="V86" s="9"/>
      <c r="W86" s="9"/>
      <c r="Y86" s="9"/>
      <c r="Z86" s="15"/>
    </row>
    <row r="87" spans="2:26" ht="12.75">
      <c r="B87" s="13" t="s">
        <v>56</v>
      </c>
      <c r="C87" s="13"/>
      <c r="D87" s="13"/>
      <c r="E87" s="13"/>
      <c r="F87" s="13"/>
      <c r="G87" s="7"/>
      <c r="H87" s="2"/>
      <c r="I87" s="27"/>
      <c r="J87" s="9"/>
      <c r="K87" s="9"/>
      <c r="L87" s="9"/>
      <c r="M87" s="9"/>
      <c r="N87" s="9"/>
      <c r="O87" s="9"/>
      <c r="P87" s="9"/>
      <c r="Q87" s="9"/>
      <c r="R87" s="9"/>
      <c r="S87" s="9"/>
      <c r="T87" s="9"/>
      <c r="U87" s="9"/>
      <c r="V87" s="9"/>
      <c r="W87" s="9"/>
      <c r="Y87" s="9"/>
      <c r="Z87" s="15"/>
    </row>
    <row r="88" spans="2:26" ht="12.75">
      <c r="B88" s="13" t="s">
        <v>57</v>
      </c>
      <c r="C88" s="13"/>
      <c r="D88" s="13"/>
      <c r="E88" s="13"/>
      <c r="F88" s="13"/>
      <c r="G88" s="7"/>
      <c r="H88" s="30"/>
      <c r="I88" s="27"/>
      <c r="J88" s="9"/>
      <c r="K88" s="9"/>
      <c r="L88" s="9"/>
      <c r="M88" s="9"/>
      <c r="N88" s="9"/>
      <c r="O88" s="9"/>
      <c r="P88" s="9"/>
      <c r="Q88" s="9"/>
      <c r="R88" s="9"/>
      <c r="S88" s="9"/>
      <c r="T88" s="9"/>
      <c r="U88" s="9"/>
      <c r="V88" s="9"/>
      <c r="W88" s="9"/>
      <c r="Y88" s="9"/>
      <c r="Z88" s="15"/>
    </row>
    <row r="89" spans="2:26" ht="12.75">
      <c r="B89" s="115" t="s">
        <v>58</v>
      </c>
      <c r="C89" s="13"/>
      <c r="D89" s="13"/>
      <c r="E89" s="13"/>
      <c r="F89" s="13"/>
      <c r="G89" s="7"/>
      <c r="H89" s="30">
        <v>1153143</v>
      </c>
      <c r="I89" s="27"/>
      <c r="J89" s="9"/>
      <c r="K89" s="9"/>
      <c r="L89" s="9"/>
      <c r="M89" s="9"/>
      <c r="N89" s="9"/>
      <c r="O89" s="9"/>
      <c r="P89" s="9"/>
      <c r="Q89" s="9"/>
      <c r="R89" s="9"/>
      <c r="S89" s="9"/>
      <c r="T89" s="9"/>
      <c r="U89" s="9"/>
      <c r="V89" s="9"/>
      <c r="W89" s="9"/>
      <c r="Y89" s="9"/>
      <c r="Z89" s="15"/>
    </row>
    <row r="90" spans="2:26" ht="12.75">
      <c r="B90" s="13" t="s">
        <v>13</v>
      </c>
      <c r="C90" s="13"/>
      <c r="D90" s="13"/>
      <c r="E90" s="13"/>
      <c r="F90" s="13"/>
      <c r="G90" s="7"/>
      <c r="H90" s="2">
        <v>-1111123.1</v>
      </c>
      <c r="I90" s="27"/>
      <c r="J90" s="9"/>
      <c r="K90" s="9"/>
      <c r="L90" s="9"/>
      <c r="M90" s="9"/>
      <c r="N90" s="9"/>
      <c r="O90" s="9"/>
      <c r="P90" s="9"/>
      <c r="Q90" s="9"/>
      <c r="R90" s="9"/>
      <c r="S90" s="9"/>
      <c r="T90" s="9"/>
      <c r="U90" s="9"/>
      <c r="V90" s="9"/>
      <c r="W90" s="9"/>
      <c r="Y90" s="9"/>
      <c r="Z90" s="15"/>
    </row>
    <row r="91" spans="2:26" ht="12.75">
      <c r="B91" s="115" t="s">
        <v>14</v>
      </c>
      <c r="C91" s="13"/>
      <c r="D91" s="13"/>
      <c r="E91" s="13"/>
      <c r="F91" s="13"/>
      <c r="G91" s="7"/>
      <c r="H91" s="30"/>
      <c r="I91" s="27"/>
      <c r="J91" s="9"/>
      <c r="K91" s="9"/>
      <c r="L91" s="9"/>
      <c r="M91" s="9"/>
      <c r="N91" s="9"/>
      <c r="O91" s="9"/>
      <c r="P91" s="9"/>
      <c r="Q91" s="9"/>
      <c r="R91" s="9"/>
      <c r="S91" s="9"/>
      <c r="T91" s="9"/>
      <c r="U91" s="9"/>
      <c r="V91" s="9"/>
      <c r="W91" s="9"/>
      <c r="Y91" s="9"/>
      <c r="Z91" s="15"/>
    </row>
    <row r="92" spans="2:23" ht="12.75">
      <c r="B92" s="115" t="s">
        <v>60</v>
      </c>
      <c r="C92" s="13"/>
      <c r="D92" s="13"/>
      <c r="E92" s="13"/>
      <c r="F92" s="13"/>
      <c r="G92" s="7"/>
      <c r="H92" s="2"/>
      <c r="I92" s="3"/>
      <c r="J92" s="6"/>
      <c r="K92" s="6"/>
      <c r="L92" s="6"/>
      <c r="M92" s="6"/>
      <c r="N92" s="6"/>
      <c r="O92" s="6"/>
      <c r="P92" s="6"/>
      <c r="Q92" s="6"/>
      <c r="R92" s="6"/>
      <c r="S92" s="6"/>
      <c r="T92" s="6"/>
      <c r="U92" s="6"/>
      <c r="V92" s="6"/>
      <c r="W92" s="9"/>
    </row>
    <row r="93" spans="2:23" ht="12.75">
      <c r="B93" s="115" t="s">
        <v>59</v>
      </c>
      <c r="C93" s="13"/>
      <c r="D93" s="13"/>
      <c r="E93" s="13"/>
      <c r="F93" s="13"/>
      <c r="G93" s="7"/>
      <c r="H93" s="2">
        <v>-42019.9</v>
      </c>
      <c r="I93" s="3"/>
      <c r="J93" s="6"/>
      <c r="K93" s="6"/>
      <c r="L93" s="6"/>
      <c r="M93" s="6"/>
      <c r="N93" s="6"/>
      <c r="O93" s="6"/>
      <c r="P93" s="6"/>
      <c r="Q93" s="6"/>
      <c r="R93" s="6"/>
      <c r="S93" s="6"/>
      <c r="T93" s="6"/>
      <c r="U93" s="6"/>
      <c r="V93" s="6"/>
      <c r="W93" s="9"/>
    </row>
    <row r="94" spans="2:23" ht="12.75">
      <c r="B94" s="13"/>
      <c r="C94" s="13"/>
      <c r="D94" s="13"/>
      <c r="E94" s="13"/>
      <c r="F94" s="13"/>
      <c r="G94" s="7"/>
      <c r="H94" s="2"/>
      <c r="I94" s="3"/>
      <c r="J94" s="6"/>
      <c r="K94" s="6"/>
      <c r="L94" s="6"/>
      <c r="M94" s="6"/>
      <c r="N94" s="6"/>
      <c r="O94" s="6"/>
      <c r="P94" s="6"/>
      <c r="Q94" s="6"/>
      <c r="R94" s="6"/>
      <c r="S94" s="6"/>
      <c r="T94" s="6"/>
      <c r="U94" s="6"/>
      <c r="V94" s="6"/>
      <c r="W94" s="9"/>
    </row>
    <row r="95" spans="2:23" ht="12.75">
      <c r="B95" s="13"/>
      <c r="C95" s="13"/>
      <c r="D95" s="13"/>
      <c r="E95" s="13"/>
      <c r="F95" s="13"/>
      <c r="G95" s="7"/>
      <c r="H95" s="1">
        <f>SUM(H87:H94)</f>
        <v>-9.458744898438454E-11</v>
      </c>
      <c r="I95" s="3"/>
      <c r="J95" s="6"/>
      <c r="K95" s="6"/>
      <c r="L95" s="6"/>
      <c r="M95" s="6"/>
      <c r="N95" s="6"/>
      <c r="O95" s="6"/>
      <c r="P95" s="6"/>
      <c r="Q95" s="6"/>
      <c r="R95" s="6"/>
      <c r="S95" s="6"/>
      <c r="T95" s="6"/>
      <c r="U95" s="6"/>
      <c r="V95" s="6"/>
      <c r="W95" s="9"/>
    </row>
    <row r="96" spans="2:23" ht="12.75">
      <c r="B96" s="13"/>
      <c r="C96" s="13"/>
      <c r="D96" s="13"/>
      <c r="E96" s="13"/>
      <c r="F96" s="13"/>
      <c r="G96" s="7"/>
      <c r="H96" s="2"/>
      <c r="I96" s="3"/>
      <c r="J96" s="6"/>
      <c r="K96" s="6"/>
      <c r="L96" s="6"/>
      <c r="M96" s="6"/>
      <c r="N96" s="6"/>
      <c r="O96" s="6"/>
      <c r="P96" s="6"/>
      <c r="Q96" s="6"/>
      <c r="R96" s="6"/>
      <c r="S96" s="6"/>
      <c r="T96" s="6"/>
      <c r="U96" s="6"/>
      <c r="V96" s="6"/>
      <c r="W96" s="9"/>
    </row>
    <row r="97" spans="2:23" ht="12.75">
      <c r="B97" s="115" t="s">
        <v>61</v>
      </c>
      <c r="C97" s="13"/>
      <c r="D97" s="13"/>
      <c r="E97" s="13"/>
      <c r="F97" s="13"/>
      <c r="G97" s="7"/>
      <c r="H97" s="2"/>
      <c r="I97" s="3"/>
      <c r="J97" s="6"/>
      <c r="K97" s="6"/>
      <c r="L97" s="6"/>
      <c r="M97" s="6"/>
      <c r="N97" s="6"/>
      <c r="O97" s="6"/>
      <c r="P97" s="6"/>
      <c r="Q97" s="6"/>
      <c r="R97" s="6"/>
      <c r="S97" s="6"/>
      <c r="T97" s="6"/>
      <c r="U97" s="6"/>
      <c r="V97" s="6"/>
      <c r="W97" s="9"/>
    </row>
    <row r="98" spans="2:23" ht="12.75">
      <c r="B98" s="115" t="s">
        <v>59</v>
      </c>
      <c r="C98" s="13"/>
      <c r="D98" s="13"/>
      <c r="E98" s="13"/>
      <c r="F98" s="13"/>
      <c r="G98" s="7"/>
      <c r="H98" s="2">
        <v>-460.92</v>
      </c>
      <c r="I98" s="3"/>
      <c r="J98" s="6"/>
      <c r="K98" s="6"/>
      <c r="L98" s="6"/>
      <c r="M98" s="6"/>
      <c r="N98" s="6"/>
      <c r="O98" s="6"/>
      <c r="P98" s="6"/>
      <c r="Q98" s="6"/>
      <c r="R98" s="6"/>
      <c r="S98" s="6"/>
      <c r="T98" s="6"/>
      <c r="U98" s="6"/>
      <c r="V98" s="6"/>
      <c r="W98" s="9"/>
    </row>
    <row r="99" spans="2:23" ht="12.75">
      <c r="B99" s="115" t="s">
        <v>280</v>
      </c>
      <c r="C99" s="13"/>
      <c r="D99" s="13"/>
      <c r="E99" s="13"/>
      <c r="F99" s="13"/>
      <c r="G99" s="7"/>
      <c r="H99" s="2"/>
      <c r="I99" s="3"/>
      <c r="J99" s="6"/>
      <c r="K99" s="6"/>
      <c r="L99" s="6"/>
      <c r="M99" s="6"/>
      <c r="N99" s="6"/>
      <c r="O99" s="6"/>
      <c r="P99" s="6"/>
      <c r="Q99" s="6"/>
      <c r="R99" s="6"/>
      <c r="S99" s="6"/>
      <c r="T99" s="6"/>
      <c r="U99" s="6"/>
      <c r="V99" s="6"/>
      <c r="W99" s="9"/>
    </row>
    <row r="100" spans="2:23" ht="12.75">
      <c r="B100" s="115"/>
      <c r="C100" s="116" t="s">
        <v>281</v>
      </c>
      <c r="D100" s="13"/>
      <c r="E100" s="13"/>
      <c r="F100" s="13"/>
      <c r="G100" s="7"/>
      <c r="H100" s="2">
        <v>236604</v>
      </c>
      <c r="I100" s="3"/>
      <c r="J100" s="6"/>
      <c r="K100" s="6"/>
      <c r="L100" s="6"/>
      <c r="M100" s="6"/>
      <c r="N100" s="6"/>
      <c r="O100" s="6"/>
      <c r="P100" s="6"/>
      <c r="Q100" s="6"/>
      <c r="R100" s="6"/>
      <c r="S100" s="6"/>
      <c r="T100" s="6"/>
      <c r="U100" s="6"/>
      <c r="V100" s="6"/>
      <c r="W100" s="9"/>
    </row>
    <row r="101" spans="2:23" ht="12.75">
      <c r="B101" s="115"/>
      <c r="C101" s="116" t="s">
        <v>282</v>
      </c>
      <c r="D101" s="13"/>
      <c r="E101" s="13"/>
      <c r="F101" s="13"/>
      <c r="G101" s="7"/>
      <c r="H101" s="2">
        <v>315623</v>
      </c>
      <c r="I101" s="3"/>
      <c r="J101" s="6"/>
      <c r="K101" s="6"/>
      <c r="L101" s="6"/>
      <c r="M101" s="6"/>
      <c r="N101" s="6"/>
      <c r="O101" s="6"/>
      <c r="P101" s="6"/>
      <c r="Q101" s="6"/>
      <c r="R101" s="6"/>
      <c r="S101" s="6"/>
      <c r="T101" s="6"/>
      <c r="U101" s="6"/>
      <c r="V101" s="6"/>
      <c r="W101" s="9"/>
    </row>
    <row r="102" spans="2:23" ht="12.75">
      <c r="B102" s="115"/>
      <c r="C102" s="116" t="s">
        <v>283</v>
      </c>
      <c r="D102" s="13"/>
      <c r="E102" s="13"/>
      <c r="F102" s="13"/>
      <c r="G102" s="7"/>
      <c r="H102" s="2">
        <v>96721</v>
      </c>
      <c r="I102" s="3"/>
      <c r="J102" s="6"/>
      <c r="K102" s="6"/>
      <c r="L102" s="6"/>
      <c r="M102" s="6"/>
      <c r="N102" s="6"/>
      <c r="O102" s="6"/>
      <c r="P102" s="6"/>
      <c r="Q102" s="6"/>
      <c r="R102" s="6"/>
      <c r="S102" s="6"/>
      <c r="T102" s="6"/>
      <c r="U102" s="6"/>
      <c r="V102" s="6"/>
      <c r="W102" s="9"/>
    </row>
    <row r="103" spans="2:23" ht="12.75">
      <c r="B103" s="13" t="s">
        <v>62</v>
      </c>
      <c r="C103" s="13"/>
      <c r="D103" s="13"/>
      <c r="E103" s="13"/>
      <c r="F103" s="13"/>
      <c r="G103" s="7"/>
      <c r="H103" s="2"/>
      <c r="I103" s="3"/>
      <c r="J103" s="6"/>
      <c r="K103" s="6"/>
      <c r="L103" s="6"/>
      <c r="M103" s="6"/>
      <c r="N103" s="6"/>
      <c r="O103" s="6"/>
      <c r="P103" s="6"/>
      <c r="Q103" s="6"/>
      <c r="R103" s="6"/>
      <c r="S103" s="6"/>
      <c r="T103" s="6"/>
      <c r="U103" s="6"/>
      <c r="V103" s="6"/>
      <c r="W103" s="15"/>
    </row>
    <row r="104" spans="2:22" ht="12.75">
      <c r="B104" s="13"/>
      <c r="C104" s="116" t="s">
        <v>282</v>
      </c>
      <c r="D104" s="13"/>
      <c r="E104" s="13"/>
      <c r="F104" s="13"/>
      <c r="G104" s="7"/>
      <c r="H104" s="2">
        <v>-315622.6</v>
      </c>
      <c r="I104" s="3"/>
      <c r="J104" s="6"/>
      <c r="K104" s="6"/>
      <c r="L104" s="6"/>
      <c r="M104" s="6"/>
      <c r="N104" s="6"/>
      <c r="O104" s="6"/>
      <c r="P104" s="6"/>
      <c r="Q104" s="6"/>
      <c r="R104" s="6"/>
      <c r="S104" s="6"/>
      <c r="T104" s="6"/>
      <c r="U104" s="6"/>
      <c r="V104" s="6"/>
    </row>
    <row r="105" spans="2:22" ht="12.75">
      <c r="B105" s="13"/>
      <c r="C105" s="116" t="s">
        <v>283</v>
      </c>
      <c r="D105" s="13"/>
      <c r="E105" s="13"/>
      <c r="F105" s="13"/>
      <c r="G105" s="7"/>
      <c r="H105" s="2">
        <v>-96721.4</v>
      </c>
      <c r="I105" s="3"/>
      <c r="J105" s="6"/>
      <c r="K105" s="6"/>
      <c r="L105" s="6"/>
      <c r="M105" s="6"/>
      <c r="N105" s="6"/>
      <c r="O105" s="6"/>
      <c r="P105" s="6"/>
      <c r="Q105" s="6"/>
      <c r="R105" s="6"/>
      <c r="S105" s="6"/>
      <c r="T105" s="6"/>
      <c r="U105" s="6"/>
      <c r="V105" s="6"/>
    </row>
    <row r="106" spans="2:22" ht="12.75">
      <c r="B106" s="13"/>
      <c r="C106" s="116" t="s">
        <v>284</v>
      </c>
      <c r="D106" s="13"/>
      <c r="E106" s="13"/>
      <c r="F106" s="13"/>
      <c r="G106" s="7"/>
      <c r="H106" s="2"/>
      <c r="I106" s="3"/>
      <c r="J106" s="6"/>
      <c r="K106" s="6"/>
      <c r="L106" s="6"/>
      <c r="M106" s="6"/>
      <c r="N106" s="6"/>
      <c r="O106" s="6"/>
      <c r="P106" s="6"/>
      <c r="Q106" s="6"/>
      <c r="R106" s="6"/>
      <c r="S106" s="6"/>
      <c r="T106" s="6"/>
      <c r="U106" s="6"/>
      <c r="V106" s="6"/>
    </row>
    <row r="107" spans="2:22" ht="12.75">
      <c r="B107" s="13"/>
      <c r="C107" s="117" t="s">
        <v>281</v>
      </c>
      <c r="D107" s="13"/>
      <c r="E107" s="13"/>
      <c r="F107" s="13"/>
      <c r="G107" s="7"/>
      <c r="H107" s="2">
        <v>-161143.08</v>
      </c>
      <c r="I107" s="3"/>
      <c r="J107" s="6"/>
      <c r="K107" s="6"/>
      <c r="L107" s="6"/>
      <c r="M107" s="6"/>
      <c r="N107" s="6"/>
      <c r="O107" s="6"/>
      <c r="P107" s="6"/>
      <c r="Q107" s="6"/>
      <c r="R107" s="6"/>
      <c r="S107" s="6"/>
      <c r="T107" s="6"/>
      <c r="U107" s="6"/>
      <c r="V107" s="6"/>
    </row>
    <row r="108" spans="2:22" ht="12.75">
      <c r="B108" s="13" t="s">
        <v>31</v>
      </c>
      <c r="C108" s="117"/>
      <c r="D108" s="13"/>
      <c r="E108" s="13"/>
      <c r="F108" s="13"/>
      <c r="G108" s="7"/>
      <c r="H108" s="2">
        <v>-75000</v>
      </c>
      <c r="I108" s="3"/>
      <c r="J108" s="6"/>
      <c r="K108" s="6"/>
      <c r="L108" s="6"/>
      <c r="M108" s="6"/>
      <c r="N108" s="6"/>
      <c r="O108" s="6"/>
      <c r="P108" s="6"/>
      <c r="Q108" s="6"/>
      <c r="R108" s="6"/>
      <c r="S108" s="6"/>
      <c r="T108" s="6"/>
      <c r="U108" s="6"/>
      <c r="V108" s="6"/>
    </row>
    <row r="109" spans="2:22" ht="12.75">
      <c r="B109" s="13"/>
      <c r="C109" s="13"/>
      <c r="D109" s="13"/>
      <c r="E109" s="13"/>
      <c r="F109" s="13"/>
      <c r="G109" s="7"/>
      <c r="H109" s="2"/>
      <c r="I109" s="3"/>
      <c r="J109" s="6"/>
      <c r="K109" s="6"/>
      <c r="L109" s="6"/>
      <c r="M109" s="6"/>
      <c r="N109" s="6"/>
      <c r="O109" s="6"/>
      <c r="P109" s="6"/>
      <c r="Q109" s="6"/>
      <c r="R109" s="6"/>
      <c r="S109" s="6"/>
      <c r="T109" s="6"/>
      <c r="U109" s="6"/>
      <c r="V109" s="6"/>
    </row>
    <row r="110" spans="2:22" ht="12.75">
      <c r="B110" s="13"/>
      <c r="C110" s="13"/>
      <c r="D110" s="13"/>
      <c r="E110" s="13"/>
      <c r="F110" s="13"/>
      <c r="G110" s="7"/>
      <c r="H110" s="1">
        <f>SUM(H98:H109)</f>
        <v>0</v>
      </c>
      <c r="I110" s="3"/>
      <c r="J110" s="6"/>
      <c r="K110" s="6"/>
      <c r="L110" s="6"/>
      <c r="M110" s="6"/>
      <c r="N110" s="6"/>
      <c r="O110" s="6"/>
      <c r="P110" s="6"/>
      <c r="Q110" s="6"/>
      <c r="R110" s="6"/>
      <c r="S110" s="6"/>
      <c r="T110" s="6"/>
      <c r="U110" s="6"/>
      <c r="V110" s="6"/>
    </row>
    <row r="111" spans="2:9" ht="12.75">
      <c r="B111" s="13"/>
      <c r="C111" s="13"/>
      <c r="D111" s="13"/>
      <c r="E111" s="13"/>
      <c r="F111" s="13"/>
      <c r="G111" s="13"/>
      <c r="H111" s="2"/>
      <c r="I111" s="3"/>
    </row>
    <row r="112" spans="2:9" ht="12.75">
      <c r="B112" s="13" t="s">
        <v>278</v>
      </c>
      <c r="C112" s="13"/>
      <c r="D112" s="13"/>
      <c r="E112" s="13"/>
      <c r="F112" s="13"/>
      <c r="G112" s="13"/>
      <c r="H112" s="2">
        <v>28635622.31</v>
      </c>
      <c r="I112" s="3"/>
    </row>
    <row r="113" spans="2:8" ht="12.75">
      <c r="B113" s="13" t="s">
        <v>279</v>
      </c>
      <c r="C113" s="13"/>
      <c r="D113" s="13"/>
      <c r="E113" s="13"/>
      <c r="F113" s="13"/>
      <c r="G113" s="13"/>
      <c r="H113" s="2">
        <f>-H112</f>
        <v>-28635622.31</v>
      </c>
    </row>
    <row r="114" spans="2:8" ht="12.75">
      <c r="B114" s="13"/>
      <c r="C114" s="13"/>
      <c r="D114" s="13"/>
      <c r="E114" s="13"/>
      <c r="F114" s="13"/>
      <c r="G114" s="13"/>
      <c r="H114" s="2"/>
    </row>
    <row r="115" ht="12.75">
      <c r="H115" s="1">
        <f>SUM(H112:H114)</f>
        <v>0</v>
      </c>
    </row>
  </sheetData>
  <mergeCells count="1">
    <mergeCell ref="P6:V6"/>
  </mergeCells>
  <printOptions horizontalCentered="1"/>
  <pageMargins left="0.5" right="0.5" top="0.5" bottom="0.5" header="0.5" footer="0.5"/>
  <pageSetup fitToHeight="1"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sheetPr>
    <pageSetUpPr fitToPage="1"/>
  </sheetPr>
  <dimension ref="B2:Q54"/>
  <sheetViews>
    <sheetView workbookViewId="0" topLeftCell="A1">
      <pane xSplit="3" ySplit="8" topLeftCell="E9" activePane="bottomRight" state="frozen"/>
      <selection pane="topLeft" activeCell="D93" sqref="D93:N93"/>
      <selection pane="topRight" activeCell="D93" sqref="D93:N93"/>
      <selection pane="bottomLeft" activeCell="D93" sqref="D93:N93"/>
      <selection pane="bottomRight" activeCell="I9" sqref="I9"/>
    </sheetView>
  </sheetViews>
  <sheetFormatPr defaultColWidth="9.140625" defaultRowHeight="12.75"/>
  <cols>
    <col min="3" max="3" width="12.57421875" style="0" customWidth="1"/>
    <col min="4" max="4" width="7.421875" style="0" customWidth="1"/>
    <col min="5" max="6" width="5.7109375" style="0" customWidth="1"/>
    <col min="7" max="7" width="2.57421875" style="0" customWidth="1"/>
    <col min="8" max="8" width="9.8515625" style="0" customWidth="1"/>
    <col min="9" max="9" width="2.28125" style="0" customWidth="1"/>
    <col min="10" max="10" width="9.8515625" style="0" customWidth="1"/>
    <col min="11" max="11" width="4.00390625" style="0" customWidth="1"/>
    <col min="12" max="12" width="9.8515625" style="0" customWidth="1"/>
    <col min="13" max="13" width="1.8515625" style="0" customWidth="1"/>
    <col min="14" max="14" width="11.28125" style="0" bestFit="1" customWidth="1"/>
    <col min="15" max="15" width="2.00390625" style="0" customWidth="1"/>
    <col min="16" max="16" width="3.8515625" style="0" customWidth="1"/>
    <col min="17" max="17" width="2.57421875" style="0" customWidth="1"/>
  </cols>
  <sheetData>
    <row r="2" ht="12.75">
      <c r="B2" s="4" t="s">
        <v>208</v>
      </c>
    </row>
    <row r="3" spans="2:17" ht="12.75">
      <c r="B3" s="4" t="s">
        <v>3</v>
      </c>
      <c r="P3" s="13"/>
      <c r="Q3" s="13"/>
    </row>
    <row r="4" spans="2:17" ht="12.75">
      <c r="B4" s="36" t="s">
        <v>295</v>
      </c>
      <c r="P4" s="13"/>
      <c r="Q4" s="13"/>
    </row>
    <row r="5" spans="2:17" ht="12.75">
      <c r="B5" s="36"/>
      <c r="P5" s="13"/>
      <c r="Q5" s="13"/>
    </row>
    <row r="6" spans="2:17" ht="12.75">
      <c r="B6" s="36"/>
      <c r="H6" s="140" t="s">
        <v>168</v>
      </c>
      <c r="I6" s="140"/>
      <c r="J6" s="140"/>
      <c r="L6" s="140" t="s">
        <v>2</v>
      </c>
      <c r="M6" s="140"/>
      <c r="N6" s="140"/>
      <c r="P6" s="113"/>
      <c r="Q6" s="13"/>
    </row>
    <row r="7" spans="2:17" ht="12.75">
      <c r="B7" s="36"/>
      <c r="H7" s="52" t="s">
        <v>0</v>
      </c>
      <c r="J7" s="51" t="s">
        <v>1</v>
      </c>
      <c r="L7" s="52" t="s">
        <v>0</v>
      </c>
      <c r="N7" s="51" t="s">
        <v>1</v>
      </c>
      <c r="P7" s="13"/>
      <c r="Q7" s="13"/>
    </row>
    <row r="8" spans="6:17" ht="12.75">
      <c r="F8" s="34" t="s">
        <v>303</v>
      </c>
      <c r="H8" s="34" t="s">
        <v>152</v>
      </c>
      <c r="I8" s="15"/>
      <c r="J8" s="28" t="s">
        <v>152</v>
      </c>
      <c r="K8" s="15"/>
      <c r="L8" s="34" t="s">
        <v>152</v>
      </c>
      <c r="M8" s="15"/>
      <c r="N8" s="28" t="s">
        <v>152</v>
      </c>
      <c r="P8" s="13"/>
      <c r="Q8" s="13"/>
    </row>
    <row r="9" spans="8:17" ht="12.75">
      <c r="H9" s="4"/>
      <c r="L9" s="4"/>
      <c r="P9" s="13"/>
      <c r="Q9" s="13"/>
    </row>
    <row r="10" spans="2:17" ht="12.75">
      <c r="B10" t="s">
        <v>155</v>
      </c>
      <c r="H10" s="65">
        <v>146048</v>
      </c>
      <c r="I10" s="6"/>
      <c r="J10" s="25">
        <v>145329</v>
      </c>
      <c r="K10" s="6"/>
      <c r="L10" s="65">
        <v>293077</v>
      </c>
      <c r="M10" s="6"/>
      <c r="N10" s="25">
        <v>288861</v>
      </c>
      <c r="P10" s="13"/>
      <c r="Q10" s="13"/>
    </row>
    <row r="11" spans="8:17" ht="12.75">
      <c r="H11" s="22"/>
      <c r="I11" s="6"/>
      <c r="J11" s="6"/>
      <c r="K11" s="6"/>
      <c r="L11" s="22"/>
      <c r="M11" s="6"/>
      <c r="N11" s="6"/>
      <c r="P11" s="13"/>
      <c r="Q11" s="13"/>
    </row>
    <row r="12" spans="2:17" ht="12.75">
      <c r="B12" t="s">
        <v>209</v>
      </c>
      <c r="H12" s="65">
        <v>-68984</v>
      </c>
      <c r="I12" s="6"/>
      <c r="J12" s="25">
        <v>-67071</v>
      </c>
      <c r="K12" s="6"/>
      <c r="L12" s="65">
        <v>-138767</v>
      </c>
      <c r="M12" s="6"/>
      <c r="N12" s="25">
        <v>-135005</v>
      </c>
      <c r="P12" s="13"/>
      <c r="Q12" s="13"/>
    </row>
    <row r="13" spans="8:17" ht="12.75">
      <c r="H13" s="22"/>
      <c r="I13" s="6"/>
      <c r="J13" s="6"/>
      <c r="K13" s="6"/>
      <c r="L13" s="22"/>
      <c r="M13" s="6"/>
      <c r="N13" s="6"/>
      <c r="P13" s="13"/>
      <c r="Q13" s="13"/>
    </row>
    <row r="14" spans="2:17" ht="12.75">
      <c r="B14" t="s">
        <v>42</v>
      </c>
      <c r="F14" s="118"/>
      <c r="H14" s="66">
        <v>2105</v>
      </c>
      <c r="I14" s="23"/>
      <c r="J14" s="62">
        <v>2992</v>
      </c>
      <c r="K14" s="23"/>
      <c r="L14" s="66">
        <v>4487</v>
      </c>
      <c r="M14" s="23"/>
      <c r="N14" s="62">
        <v>5657</v>
      </c>
      <c r="P14" s="13"/>
      <c r="Q14" s="13"/>
    </row>
    <row r="15" spans="8:17" ht="12.75">
      <c r="H15" s="22"/>
      <c r="I15" s="6"/>
      <c r="J15" s="6"/>
      <c r="K15" s="6"/>
      <c r="L15" s="22"/>
      <c r="M15" s="6"/>
      <c r="N15" s="6"/>
      <c r="P15" s="13"/>
      <c r="Q15" s="13"/>
    </row>
    <row r="16" spans="2:17" ht="12.75">
      <c r="B16" t="s">
        <v>43</v>
      </c>
      <c r="H16" s="65">
        <f>SUM(H10:H14)</f>
        <v>79169</v>
      </c>
      <c r="I16" s="6"/>
      <c r="J16" s="25">
        <f>SUM(J10:J14)</f>
        <v>81250</v>
      </c>
      <c r="K16" s="6"/>
      <c r="L16" s="65">
        <f>SUM(L10:L14)</f>
        <v>158797</v>
      </c>
      <c r="M16" s="6"/>
      <c r="N16" s="25">
        <f>SUM(N10:N14)</f>
        <v>159513</v>
      </c>
      <c r="P16" s="13"/>
      <c r="Q16" s="13"/>
    </row>
    <row r="17" spans="8:17" ht="12.75">
      <c r="H17" s="22"/>
      <c r="I17" s="6"/>
      <c r="J17" s="6"/>
      <c r="K17" s="6"/>
      <c r="L17" s="22"/>
      <c r="M17" s="6"/>
      <c r="N17" s="6"/>
      <c r="P17" s="13"/>
      <c r="Q17" s="13"/>
    </row>
    <row r="18" spans="2:17" ht="12.75">
      <c r="B18" t="s">
        <v>294</v>
      </c>
      <c r="H18" s="65">
        <v>-31916</v>
      </c>
      <c r="I18" s="6"/>
      <c r="J18" s="25">
        <v>-32971</v>
      </c>
      <c r="K18" s="6"/>
      <c r="L18" s="65">
        <v>-64532</v>
      </c>
      <c r="M18" s="6"/>
      <c r="N18" s="25">
        <v>-65493</v>
      </c>
      <c r="P18" s="13"/>
      <c r="Q18" s="13"/>
    </row>
    <row r="19" spans="8:17" ht="12.75">
      <c r="H19" s="22"/>
      <c r="I19" s="6"/>
      <c r="J19" s="6"/>
      <c r="K19" s="6"/>
      <c r="L19" s="22"/>
      <c r="M19" s="6"/>
      <c r="N19" s="6"/>
      <c r="P19" s="13"/>
      <c r="Q19" s="13"/>
    </row>
    <row r="20" spans="2:17" ht="12.75">
      <c r="B20" t="s">
        <v>296</v>
      </c>
      <c r="H20" s="65"/>
      <c r="I20" s="6"/>
      <c r="J20" s="25"/>
      <c r="K20" s="6"/>
      <c r="L20" s="22"/>
      <c r="M20" s="6"/>
      <c r="N20" s="6"/>
      <c r="P20" s="13"/>
      <c r="Q20" s="13"/>
    </row>
    <row r="21" spans="2:17" ht="12.75">
      <c r="B21" t="s">
        <v>9</v>
      </c>
      <c r="H21" s="66">
        <v>-532</v>
      </c>
      <c r="I21" s="23"/>
      <c r="J21" s="62">
        <v>0</v>
      </c>
      <c r="K21" s="23"/>
      <c r="L21" s="66">
        <v>-559</v>
      </c>
      <c r="M21" s="23"/>
      <c r="N21" s="62">
        <v>0</v>
      </c>
      <c r="P21" s="13"/>
      <c r="Q21" s="13"/>
    </row>
    <row r="22" spans="8:17" ht="12.75">
      <c r="H22" s="22"/>
      <c r="I22" s="6"/>
      <c r="J22" s="6"/>
      <c r="K22" s="6"/>
      <c r="L22" s="22"/>
      <c r="M22" s="6"/>
      <c r="N22" s="6"/>
      <c r="P22" s="13"/>
      <c r="Q22" s="13"/>
    </row>
    <row r="23" spans="2:17" ht="12.75">
      <c r="B23" t="s">
        <v>297</v>
      </c>
      <c r="H23" s="67">
        <f>SUM(H16:H21)</f>
        <v>46721</v>
      </c>
      <c r="I23" s="6"/>
      <c r="J23" s="63">
        <f>SUM(J16:J21)</f>
        <v>48279</v>
      </c>
      <c r="K23" s="6"/>
      <c r="L23" s="67">
        <f>SUM(L16:L21)</f>
        <v>93706</v>
      </c>
      <c r="M23" s="6"/>
      <c r="N23" s="63">
        <f>SUM(N16:N21)</f>
        <v>94020</v>
      </c>
      <c r="P23" s="13"/>
      <c r="Q23" s="13"/>
    </row>
    <row r="24" spans="8:17" ht="12.75">
      <c r="H24" s="22"/>
      <c r="I24" s="6"/>
      <c r="J24" s="6"/>
      <c r="K24" s="6"/>
      <c r="L24" s="22"/>
      <c r="M24" s="6"/>
      <c r="N24" s="6"/>
      <c r="P24" s="13"/>
      <c r="Q24" s="13"/>
    </row>
    <row r="25" spans="2:17" ht="12.75">
      <c r="B25" t="s">
        <v>148</v>
      </c>
      <c r="H25" s="22"/>
      <c r="I25" s="6"/>
      <c r="J25" s="6"/>
      <c r="K25" s="6"/>
      <c r="L25" s="22"/>
      <c r="M25" s="6"/>
      <c r="N25" s="6"/>
      <c r="P25" s="13"/>
      <c r="Q25" s="13"/>
    </row>
    <row r="26" spans="2:17" ht="12.75">
      <c r="B26" t="s">
        <v>149</v>
      </c>
      <c r="F26" s="118" t="s">
        <v>100</v>
      </c>
      <c r="H26" s="68">
        <v>414</v>
      </c>
      <c r="I26" s="69"/>
      <c r="J26" s="45">
        <v>-176</v>
      </c>
      <c r="K26" s="69"/>
      <c r="L26" s="70">
        <v>129</v>
      </c>
      <c r="M26" s="69"/>
      <c r="N26" s="71">
        <v>-268</v>
      </c>
      <c r="P26" s="113"/>
      <c r="Q26" s="13"/>
    </row>
    <row r="27" spans="2:17" ht="12.75">
      <c r="B27" t="s">
        <v>15</v>
      </c>
      <c r="F27" s="118" t="s">
        <v>100</v>
      </c>
      <c r="H27" s="121">
        <v>-13591</v>
      </c>
      <c r="I27" s="7"/>
      <c r="J27" s="16">
        <v>-13828</v>
      </c>
      <c r="K27" s="7"/>
      <c r="L27" s="10">
        <v>-26867</v>
      </c>
      <c r="M27" s="7"/>
      <c r="N27" s="79">
        <v>-26930</v>
      </c>
      <c r="P27" s="113"/>
      <c r="Q27" s="13"/>
    </row>
    <row r="28" spans="2:17" ht="12.75">
      <c r="B28" t="s">
        <v>10</v>
      </c>
      <c r="F28" s="118" t="s">
        <v>100</v>
      </c>
      <c r="H28" s="72">
        <v>0</v>
      </c>
      <c r="I28" s="23"/>
      <c r="J28" s="23">
        <v>0</v>
      </c>
      <c r="K28" s="23"/>
      <c r="L28" s="64">
        <v>0</v>
      </c>
      <c r="M28" s="23"/>
      <c r="N28" s="73">
        <v>0</v>
      </c>
      <c r="P28" s="113"/>
      <c r="Q28" s="13"/>
    </row>
    <row r="29" spans="8:17" ht="12.75">
      <c r="H29" s="10"/>
      <c r="I29" s="7"/>
      <c r="J29" s="7"/>
      <c r="K29" s="7"/>
      <c r="L29" s="10"/>
      <c r="M29" s="7"/>
      <c r="N29" s="7"/>
      <c r="P29" s="113"/>
      <c r="Q29" s="13"/>
    </row>
    <row r="30" spans="8:17" ht="12.75">
      <c r="H30" s="64">
        <f>SUM(H26:H29)</f>
        <v>-13177</v>
      </c>
      <c r="I30" s="23"/>
      <c r="J30" s="23">
        <f>SUM(J26:J29)</f>
        <v>-14004</v>
      </c>
      <c r="K30" s="23"/>
      <c r="L30" s="64">
        <f>SUM(L26:L29)</f>
        <v>-26738</v>
      </c>
      <c r="M30" s="23"/>
      <c r="N30" s="23">
        <f>SUM(N26:N29)</f>
        <v>-27198</v>
      </c>
      <c r="P30" s="13"/>
      <c r="Q30" s="13"/>
    </row>
    <row r="31" spans="2:17" ht="12.75">
      <c r="B31" t="s">
        <v>298</v>
      </c>
      <c r="H31" s="65">
        <f>+H23+H30</f>
        <v>33544</v>
      </c>
      <c r="I31" s="6"/>
      <c r="J31" s="25">
        <f>+J23+J30</f>
        <v>34275</v>
      </c>
      <c r="K31" s="6"/>
      <c r="L31" s="65">
        <f>+L23+L30</f>
        <v>66968</v>
      </c>
      <c r="M31" s="6"/>
      <c r="N31" s="25">
        <f>+N23+N30</f>
        <v>66822</v>
      </c>
      <c r="P31" s="13"/>
      <c r="Q31" s="13"/>
    </row>
    <row r="32" spans="8:17" ht="12.75">
      <c r="H32" s="22"/>
      <c r="I32" s="6"/>
      <c r="J32" s="6"/>
      <c r="K32" s="6"/>
      <c r="L32" s="22"/>
      <c r="M32" s="6"/>
      <c r="N32" s="6"/>
      <c r="P32" s="13"/>
      <c r="Q32" s="13"/>
    </row>
    <row r="33" spans="2:17" ht="12.75">
      <c r="B33" t="s">
        <v>137</v>
      </c>
      <c r="H33" s="66">
        <v>0</v>
      </c>
      <c r="I33" s="23"/>
      <c r="J33" s="62">
        <v>0</v>
      </c>
      <c r="K33" s="23"/>
      <c r="L33" s="66">
        <v>0</v>
      </c>
      <c r="M33" s="23"/>
      <c r="N33" s="62">
        <v>0</v>
      </c>
      <c r="P33" s="13"/>
      <c r="Q33" s="13"/>
    </row>
    <row r="34" spans="8:17" ht="12.75">
      <c r="H34" s="22"/>
      <c r="I34" s="6"/>
      <c r="J34" s="6"/>
      <c r="K34" s="6"/>
      <c r="L34" s="22"/>
      <c r="M34" s="6"/>
      <c r="N34" s="6"/>
      <c r="P34" s="13"/>
      <c r="Q34" s="13"/>
    </row>
    <row r="35" spans="2:17" ht="13.5" thickBot="1">
      <c r="B35" t="s">
        <v>317</v>
      </c>
      <c r="H35" s="74">
        <f>+H31-H33</f>
        <v>33544</v>
      </c>
      <c r="I35" s="61"/>
      <c r="J35" s="75">
        <f>SUM(J31:J33)</f>
        <v>34275</v>
      </c>
      <c r="K35" s="61"/>
      <c r="L35" s="74">
        <f>+L31-L33</f>
        <v>66968</v>
      </c>
      <c r="M35" s="61"/>
      <c r="N35" s="75">
        <f>SUM(N31:N33)</f>
        <v>66822</v>
      </c>
      <c r="P35" s="13"/>
      <c r="Q35" s="13"/>
    </row>
    <row r="36" spans="8:17" ht="12.75">
      <c r="H36" s="4"/>
      <c r="L36" s="4"/>
      <c r="P36" s="13"/>
      <c r="Q36" s="13"/>
    </row>
    <row r="37" spans="8:17" ht="12.75">
      <c r="H37" s="4"/>
      <c r="L37" s="4"/>
      <c r="P37" s="13"/>
      <c r="Q37" s="13"/>
    </row>
    <row r="38" spans="8:17" ht="12.75">
      <c r="H38" s="34" t="s">
        <v>299</v>
      </c>
      <c r="J38" s="28" t="s">
        <v>299</v>
      </c>
      <c r="L38" s="34" t="s">
        <v>299</v>
      </c>
      <c r="N38" s="28" t="s">
        <v>299</v>
      </c>
      <c r="P38" s="13"/>
      <c r="Q38" s="13"/>
    </row>
    <row r="39" spans="8:17" ht="12.75">
      <c r="H39" s="34"/>
      <c r="J39" s="28"/>
      <c r="L39" s="34"/>
      <c r="N39" s="28"/>
      <c r="P39" s="13"/>
      <c r="Q39" s="13"/>
    </row>
    <row r="40" spans="2:17" ht="12.75">
      <c r="B40" t="s">
        <v>210</v>
      </c>
      <c r="H40" s="4"/>
      <c r="L40" s="4"/>
      <c r="P40" s="113"/>
      <c r="Q40" s="13"/>
    </row>
    <row r="41" spans="2:17" ht="12.75">
      <c r="B41" t="s">
        <v>300</v>
      </c>
      <c r="H41" s="122">
        <f>+KLSE_CPL!H35/'KLSE-FI-note'!H184*100</f>
        <v>7.325009062362153</v>
      </c>
      <c r="I41" s="13"/>
      <c r="J41" s="123">
        <f>+KLSE_CPL!J35/'KLSE-FI-note'!J184*100</f>
        <v>7.802576045237868</v>
      </c>
      <c r="K41" s="13"/>
      <c r="L41" s="119">
        <f>+KLSE_CPL!L35/'KLSE-FI-note'!L184*100</f>
        <v>14.71045006930395</v>
      </c>
      <c r="M41" s="13"/>
      <c r="N41" s="123">
        <f>+KLSE_CPL!N35/'KLSE-FI-note'!N184*100</f>
        <v>15.211640813873547</v>
      </c>
      <c r="P41" s="13"/>
      <c r="Q41" s="13"/>
    </row>
    <row r="42" spans="2:17" ht="12.75">
      <c r="B42" t="s">
        <v>301</v>
      </c>
      <c r="H42" s="78">
        <f>+H35/'KLSE-FI-note'!H188*100</f>
        <v>6.987911147034867</v>
      </c>
      <c r="I42" s="13"/>
      <c r="J42" s="114">
        <f>+J35/'KLSE-FI-note'!J188*100</f>
        <v>7.7985106039266725</v>
      </c>
      <c r="K42" s="13"/>
      <c r="L42" s="78">
        <f>+L35/'KLSE-FI-note'!L188*100</f>
        <v>13.80074971818592</v>
      </c>
      <c r="M42" s="13"/>
      <c r="N42" s="114">
        <f>+N35/'KLSE-FI-note'!N188*100</f>
        <v>15.205998475349588</v>
      </c>
      <c r="P42" s="13"/>
      <c r="Q42" s="13"/>
    </row>
    <row r="43" spans="8:17" ht="12.75">
      <c r="H43" s="78"/>
      <c r="I43" s="13"/>
      <c r="J43" s="46"/>
      <c r="K43" s="13"/>
      <c r="L43" s="78"/>
      <c r="M43" s="13"/>
      <c r="N43" s="46"/>
      <c r="P43" s="13"/>
      <c r="Q43" s="13"/>
    </row>
    <row r="44" spans="8:17" ht="12.75">
      <c r="H44" s="78"/>
      <c r="I44" s="13"/>
      <c r="J44" s="46"/>
      <c r="K44" s="13"/>
      <c r="L44" s="78"/>
      <c r="M44" s="13"/>
      <c r="N44" s="46"/>
      <c r="P44" s="13"/>
      <c r="Q44" s="13"/>
    </row>
    <row r="45" spans="8:17" ht="12.75">
      <c r="H45" s="4"/>
      <c r="L45" s="4"/>
      <c r="P45" s="13"/>
      <c r="Q45" s="13"/>
    </row>
    <row r="46" spans="16:17" ht="12.75">
      <c r="P46" s="13"/>
      <c r="Q46" s="13"/>
    </row>
    <row r="47" spans="2:17" ht="25.5" customHeight="1">
      <c r="B47" s="141" t="s">
        <v>277</v>
      </c>
      <c r="C47" s="142"/>
      <c r="D47" s="142"/>
      <c r="E47" s="142"/>
      <c r="F47" s="142"/>
      <c r="G47" s="142"/>
      <c r="H47" s="142"/>
      <c r="I47" s="142"/>
      <c r="J47" s="142"/>
      <c r="K47" s="142"/>
      <c r="L47" s="142"/>
      <c r="M47" s="142"/>
      <c r="N47" s="142"/>
      <c r="P47" s="13"/>
      <c r="Q47" s="13"/>
    </row>
    <row r="48" spans="2:17" ht="12.75">
      <c r="B48" s="4"/>
      <c r="P48" s="13"/>
      <c r="Q48" s="13"/>
    </row>
    <row r="49" spans="16:17" ht="12.75">
      <c r="P49" s="13"/>
      <c r="Q49" s="13"/>
    </row>
    <row r="50" spans="16:17" ht="12.75">
      <c r="P50" s="13"/>
      <c r="Q50" s="13"/>
    </row>
    <row r="51" spans="16:17" ht="12.75">
      <c r="P51" s="13"/>
      <c r="Q51" s="13"/>
    </row>
    <row r="52" spans="16:17" ht="12.75">
      <c r="P52" s="13"/>
      <c r="Q52" s="13"/>
    </row>
    <row r="53" spans="16:17" ht="12.75">
      <c r="P53" s="13"/>
      <c r="Q53" s="13"/>
    </row>
    <row r="54" spans="16:17" ht="12.75">
      <c r="P54" s="13"/>
      <c r="Q54" s="13"/>
    </row>
  </sheetData>
  <mergeCells count="3">
    <mergeCell ref="H6:J6"/>
    <mergeCell ref="L6:N6"/>
    <mergeCell ref="B47:N47"/>
  </mergeCells>
  <printOptions horizontalCentered="1"/>
  <pageMargins left="0.5" right="0.5" top="0.5" bottom="0.5" header="0.5" footer="0.5"/>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M115"/>
  <sheetViews>
    <sheetView workbookViewId="0" topLeftCell="A1">
      <pane xSplit="4" ySplit="7" topLeftCell="E8" activePane="bottomRight" state="frozen"/>
      <selection pane="topLeft" activeCell="L43" sqref="L43"/>
      <selection pane="topRight" activeCell="L43" sqref="L43"/>
      <selection pane="bottomLeft" activeCell="L43" sqref="L43"/>
      <selection pane="bottomRight" activeCell="H8" sqref="H8"/>
    </sheetView>
  </sheetViews>
  <sheetFormatPr defaultColWidth="9.140625" defaultRowHeight="12.75"/>
  <cols>
    <col min="1" max="1" width="5.7109375" style="0" customWidth="1"/>
    <col min="4" max="4" width="12.140625" style="0" customWidth="1"/>
    <col min="7" max="7" width="2.421875" style="0" customWidth="1"/>
    <col min="8" max="8" width="13.57421875" style="0" customWidth="1"/>
    <col min="9" max="9" width="2.8515625" style="0" customWidth="1"/>
    <col min="10" max="10" width="11.28125" style="0" customWidth="1"/>
    <col min="12" max="12" width="12.00390625" style="0" customWidth="1"/>
  </cols>
  <sheetData>
    <row r="1" ht="12.75">
      <c r="A1" s="4" t="s">
        <v>208</v>
      </c>
    </row>
    <row r="2" ht="12.75">
      <c r="A2" s="4" t="s">
        <v>3</v>
      </c>
    </row>
    <row r="3" ht="12.75">
      <c r="A3" s="36" t="s">
        <v>302</v>
      </c>
    </row>
    <row r="4" ht="12.75">
      <c r="H4" s="34"/>
    </row>
    <row r="5" spans="8:10" ht="12.75">
      <c r="H5" s="34" t="s">
        <v>180</v>
      </c>
      <c r="J5" s="28" t="s">
        <v>180</v>
      </c>
    </row>
    <row r="6" spans="8:10" ht="12.75">
      <c r="H6" s="47" t="s">
        <v>0</v>
      </c>
      <c r="J6" s="55" t="s">
        <v>12</v>
      </c>
    </row>
    <row r="7" spans="6:10" ht="12.75">
      <c r="F7" s="34" t="s">
        <v>303</v>
      </c>
      <c r="H7" s="54" t="s">
        <v>152</v>
      </c>
      <c r="J7" s="48" t="s">
        <v>152</v>
      </c>
    </row>
    <row r="8" ht="12.75">
      <c r="H8" s="34"/>
    </row>
    <row r="9" ht="12.75">
      <c r="A9" s="4" t="s">
        <v>304</v>
      </c>
    </row>
    <row r="10" spans="1:12" ht="12.75">
      <c r="A10" t="s">
        <v>44</v>
      </c>
      <c r="H10" s="67">
        <v>1409895</v>
      </c>
      <c r="I10" s="7"/>
      <c r="J10" s="63">
        <v>1445903</v>
      </c>
      <c r="L10" s="63"/>
    </row>
    <row r="11" spans="1:12" ht="12.75">
      <c r="A11" t="s">
        <v>191</v>
      </c>
      <c r="H11" s="67">
        <v>262964</v>
      </c>
      <c r="I11" s="7"/>
      <c r="J11" s="63">
        <v>236623</v>
      </c>
      <c r="L11" s="63"/>
    </row>
    <row r="12" spans="1:12" ht="12.75">
      <c r="A12" t="s">
        <v>182</v>
      </c>
      <c r="H12" s="67">
        <v>9886</v>
      </c>
      <c r="I12" s="7"/>
      <c r="J12" s="63">
        <v>10186</v>
      </c>
      <c r="L12" s="63"/>
    </row>
    <row r="13" spans="1:12" ht="12.75">
      <c r="A13" t="s">
        <v>11</v>
      </c>
      <c r="H13" s="67">
        <v>2607</v>
      </c>
      <c r="I13" s="7"/>
      <c r="J13" s="63">
        <v>2544</v>
      </c>
      <c r="L13" s="63"/>
    </row>
    <row r="14" spans="1:12" ht="12.75">
      <c r="A14" t="s">
        <v>184</v>
      </c>
      <c r="H14" s="67">
        <v>12</v>
      </c>
      <c r="I14" s="7"/>
      <c r="J14" s="63">
        <v>12</v>
      </c>
      <c r="L14" s="63"/>
    </row>
    <row r="15" spans="1:12" ht="12.75">
      <c r="A15" t="s">
        <v>185</v>
      </c>
      <c r="H15" s="67">
        <v>82918</v>
      </c>
      <c r="I15" s="7"/>
      <c r="J15" s="63">
        <v>81704</v>
      </c>
      <c r="L15" s="63"/>
    </row>
    <row r="16" spans="1:12" ht="12.75">
      <c r="A16" t="s">
        <v>203</v>
      </c>
      <c r="H16" s="66">
        <v>49933</v>
      </c>
      <c r="I16" s="23"/>
      <c r="J16" s="62">
        <v>47779</v>
      </c>
      <c r="L16" s="63"/>
    </row>
    <row r="17" spans="8:12" ht="12.75">
      <c r="H17" s="10">
        <f>SUM(H10:H16)</f>
        <v>1818215</v>
      </c>
      <c r="I17" s="7"/>
      <c r="J17" s="7">
        <f>SUM(J10:J16)</f>
        <v>1824751</v>
      </c>
      <c r="L17" s="7"/>
    </row>
    <row r="18" spans="8:12" ht="12.75">
      <c r="H18" s="10"/>
      <c r="I18" s="7"/>
      <c r="J18" s="7"/>
      <c r="L18" s="7"/>
    </row>
    <row r="19" spans="1:12" ht="12.75">
      <c r="A19" s="4" t="s">
        <v>186</v>
      </c>
      <c r="H19" s="22"/>
      <c r="I19" s="6"/>
      <c r="J19" s="6"/>
      <c r="L19" s="7"/>
    </row>
    <row r="20" spans="1:12" ht="12.75">
      <c r="A20" t="s">
        <v>153</v>
      </c>
      <c r="H20" s="127">
        <v>890</v>
      </c>
      <c r="I20" s="69"/>
      <c r="J20" s="128">
        <v>979</v>
      </c>
      <c r="L20" s="63"/>
    </row>
    <row r="21" spans="1:12" ht="12.75">
      <c r="A21" t="s">
        <v>172</v>
      </c>
      <c r="H21" s="129">
        <v>16300</v>
      </c>
      <c r="I21" s="7"/>
      <c r="J21" s="130">
        <v>7662</v>
      </c>
      <c r="L21" s="63"/>
    </row>
    <row r="22" spans="1:12" ht="12.75">
      <c r="A22" t="s">
        <v>289</v>
      </c>
      <c r="H22" s="129">
        <v>1292417</v>
      </c>
      <c r="I22" s="7"/>
      <c r="J22" s="130">
        <v>1141787</v>
      </c>
      <c r="L22" s="63"/>
    </row>
    <row r="23" spans="1:12" ht="12.75">
      <c r="A23" t="s">
        <v>290</v>
      </c>
      <c r="H23" s="129">
        <v>22243</v>
      </c>
      <c r="I23" s="7"/>
      <c r="J23" s="130">
        <v>20600</v>
      </c>
      <c r="L23" s="63"/>
    </row>
    <row r="24" spans="1:12" ht="12.75">
      <c r="A24" t="s">
        <v>8</v>
      </c>
      <c r="H24" s="129">
        <v>1403</v>
      </c>
      <c r="I24" s="7"/>
      <c r="J24" s="130">
        <v>1192</v>
      </c>
      <c r="L24" s="63"/>
    </row>
    <row r="25" spans="1:12" ht="12.75">
      <c r="A25" t="s">
        <v>192</v>
      </c>
      <c r="H25" s="129">
        <v>87013</v>
      </c>
      <c r="I25" s="7"/>
      <c r="J25" s="130">
        <v>170164</v>
      </c>
      <c r="L25" s="63"/>
    </row>
    <row r="26" spans="8:12" ht="12.75">
      <c r="H26" s="131">
        <f>SUM(H20:H25)</f>
        <v>1420266</v>
      </c>
      <c r="I26" s="8"/>
      <c r="J26" s="132">
        <f>SUM(J20:J25)</f>
        <v>1342384</v>
      </c>
      <c r="L26" s="63"/>
    </row>
    <row r="27" spans="8:12" ht="12.75">
      <c r="H27" s="22"/>
      <c r="I27" s="6"/>
      <c r="J27" s="6"/>
      <c r="L27" s="7"/>
    </row>
    <row r="28" spans="1:12" ht="12.75">
      <c r="A28" s="4" t="s">
        <v>187</v>
      </c>
      <c r="H28" s="22"/>
      <c r="I28" s="6"/>
      <c r="J28" s="6"/>
      <c r="L28" s="7"/>
    </row>
    <row r="29" spans="1:12" ht="12.75">
      <c r="A29" t="s">
        <v>305</v>
      </c>
      <c r="H29" s="127">
        <v>123903</v>
      </c>
      <c r="I29" s="69"/>
      <c r="J29" s="128">
        <v>118186</v>
      </c>
      <c r="L29" s="63"/>
    </row>
    <row r="30" spans="1:12" ht="12.75">
      <c r="A30" t="s">
        <v>306</v>
      </c>
      <c r="F30" s="118" t="s">
        <v>106</v>
      </c>
      <c r="H30" s="129">
        <v>113254</v>
      </c>
      <c r="I30" s="7"/>
      <c r="J30" s="130">
        <v>115927</v>
      </c>
      <c r="L30" s="63"/>
    </row>
    <row r="31" spans="8:12" ht="12.75">
      <c r="H31" s="131">
        <f>SUM(H29:H30)</f>
        <v>237157</v>
      </c>
      <c r="I31" s="8"/>
      <c r="J31" s="132">
        <f>SUM(J29:J30)</f>
        <v>234113</v>
      </c>
      <c r="L31" s="63"/>
    </row>
    <row r="32" spans="8:12" ht="12.75">
      <c r="H32" s="22"/>
      <c r="I32" s="6"/>
      <c r="J32" s="6"/>
      <c r="L32" s="7"/>
    </row>
    <row r="33" spans="1:12" ht="12.75">
      <c r="A33" s="4" t="s">
        <v>190</v>
      </c>
      <c r="H33" s="67">
        <f>+H26-H31</f>
        <v>1183109</v>
      </c>
      <c r="I33" s="7"/>
      <c r="J33" s="63">
        <f>+J26-J31</f>
        <v>1108271</v>
      </c>
      <c r="L33" s="63"/>
    </row>
    <row r="34" spans="8:12" ht="12.75">
      <c r="H34" s="67"/>
      <c r="I34" s="7"/>
      <c r="J34" s="63"/>
      <c r="L34" s="63"/>
    </row>
    <row r="35" spans="1:12" ht="12.75">
      <c r="A35" s="4" t="s">
        <v>307</v>
      </c>
      <c r="H35" s="67"/>
      <c r="I35" s="7"/>
      <c r="J35" s="63"/>
      <c r="L35" s="63"/>
    </row>
    <row r="36" spans="1:12" ht="12.75">
      <c r="A36" s="15" t="s">
        <v>88</v>
      </c>
      <c r="H36" s="127">
        <v>39543</v>
      </c>
      <c r="I36" s="69"/>
      <c r="J36" s="128">
        <v>47103</v>
      </c>
      <c r="L36" s="63"/>
    </row>
    <row r="37" spans="1:12" ht="12.75">
      <c r="A37" t="s">
        <v>306</v>
      </c>
      <c r="F37" s="118" t="s">
        <v>106</v>
      </c>
      <c r="H37" s="129">
        <v>1462441</v>
      </c>
      <c r="I37" s="7"/>
      <c r="J37" s="130">
        <v>1497710</v>
      </c>
      <c r="L37" s="63"/>
    </row>
    <row r="38" spans="1:12" ht="12.75">
      <c r="A38" t="s">
        <v>183</v>
      </c>
      <c r="H38" s="133">
        <v>283063</v>
      </c>
      <c r="I38" s="23"/>
      <c r="J38" s="134">
        <v>256196</v>
      </c>
      <c r="L38" s="63"/>
    </row>
    <row r="39" spans="8:12" ht="12.75">
      <c r="H39" s="67">
        <f>SUM(H36:H38)</f>
        <v>1785047</v>
      </c>
      <c r="I39" s="7"/>
      <c r="J39" s="63">
        <f>SUM(J36:J38)</f>
        <v>1801009</v>
      </c>
      <c r="L39" s="63"/>
    </row>
    <row r="40" spans="8:12" ht="12.75">
      <c r="H40" s="22"/>
      <c r="I40" s="6"/>
      <c r="J40" s="6"/>
      <c r="L40" s="7"/>
    </row>
    <row r="41" spans="8:12" ht="13.5" thickBot="1">
      <c r="H41" s="35">
        <f>+H33+H17-H39</f>
        <v>1216277</v>
      </c>
      <c r="I41" s="35"/>
      <c r="J41" s="18">
        <f>+J33+J17-J39</f>
        <v>1132013</v>
      </c>
      <c r="L41" s="16"/>
    </row>
    <row r="42" spans="8:12" ht="13.5" thickTop="1">
      <c r="H42" s="22"/>
      <c r="I42" s="6"/>
      <c r="J42" s="6"/>
      <c r="L42" s="7"/>
    </row>
    <row r="43" spans="8:12" ht="12.75">
      <c r="H43" s="22"/>
      <c r="I43" s="6"/>
      <c r="J43" s="6"/>
      <c r="L43" s="7"/>
    </row>
    <row r="44" spans="8:12" ht="12.75">
      <c r="H44" s="22"/>
      <c r="I44" s="6"/>
      <c r="J44" s="6"/>
      <c r="L44" s="7"/>
    </row>
    <row r="45" spans="1:12" ht="12.75">
      <c r="A45" s="4" t="s">
        <v>193</v>
      </c>
      <c r="H45" s="22"/>
      <c r="I45" s="6"/>
      <c r="J45" s="6"/>
      <c r="L45" s="7"/>
    </row>
    <row r="46" spans="1:12" ht="12.75">
      <c r="A46" t="s">
        <v>136</v>
      </c>
      <c r="H46" s="65">
        <v>458473</v>
      </c>
      <c r="I46" s="6"/>
      <c r="J46" s="25">
        <v>451166</v>
      </c>
      <c r="L46" s="63"/>
    </row>
    <row r="47" spans="1:12" ht="12.75">
      <c r="A47" t="s">
        <v>154</v>
      </c>
      <c r="H47" s="67">
        <v>757804</v>
      </c>
      <c r="I47" s="7"/>
      <c r="J47" s="63">
        <v>680847</v>
      </c>
      <c r="L47" s="63"/>
    </row>
    <row r="48" spans="8:12" ht="12.75">
      <c r="H48" s="67"/>
      <c r="I48" s="7"/>
      <c r="J48" s="63"/>
      <c r="L48" s="63"/>
    </row>
    <row r="49" spans="1:12" ht="13.5" thickBot="1">
      <c r="A49" t="s">
        <v>308</v>
      </c>
      <c r="H49" s="135">
        <f>SUM(H46:H47)</f>
        <v>1216277</v>
      </c>
      <c r="I49" s="35"/>
      <c r="J49" s="136">
        <f>SUM(J46:J47)</f>
        <v>1132013</v>
      </c>
      <c r="L49" s="109"/>
    </row>
    <row r="50" spans="8:12" ht="13.5" thickTop="1">
      <c r="H50" s="63"/>
      <c r="I50" s="7"/>
      <c r="J50" s="63"/>
      <c r="L50" s="63"/>
    </row>
    <row r="51" spans="8:12" ht="12.75">
      <c r="H51" s="63"/>
      <c r="I51" s="7"/>
      <c r="J51" s="63"/>
      <c r="L51" s="63"/>
    </row>
    <row r="52" spans="8:12" ht="12.75">
      <c r="H52" s="63"/>
      <c r="I52" s="7"/>
      <c r="J52" s="63"/>
      <c r="L52" s="13"/>
    </row>
    <row r="53" spans="8:12" ht="12.75">
      <c r="H53" s="63"/>
      <c r="I53" s="7"/>
      <c r="J53" s="63"/>
      <c r="L53" s="13"/>
    </row>
    <row r="54" spans="1:13" ht="26.25" customHeight="1">
      <c r="A54" s="141" t="s">
        <v>332</v>
      </c>
      <c r="B54" s="142"/>
      <c r="C54" s="142"/>
      <c r="D54" s="142"/>
      <c r="E54" s="142"/>
      <c r="F54" s="142"/>
      <c r="G54" s="142"/>
      <c r="H54" s="142"/>
      <c r="I54" s="142"/>
      <c r="J54" s="142"/>
      <c r="K54" s="37"/>
      <c r="L54" s="120"/>
      <c r="M54" s="37"/>
    </row>
    <row r="55" spans="8:12" ht="12.75">
      <c r="H55" s="7"/>
      <c r="I55" s="7"/>
      <c r="J55" s="7"/>
      <c r="L55" s="13"/>
    </row>
    <row r="56" spans="1:12" ht="12.75">
      <c r="A56" s="49"/>
      <c r="H56" s="6">
        <f>+H49-H41</f>
        <v>0</v>
      </c>
      <c r="I56" s="6"/>
      <c r="J56" s="6">
        <f>+J49-J41</f>
        <v>0</v>
      </c>
      <c r="L56" s="7"/>
    </row>
    <row r="57" spans="1:10" ht="12.75">
      <c r="A57" s="4"/>
      <c r="H57" s="6"/>
      <c r="I57" s="6"/>
      <c r="J57" s="6"/>
    </row>
    <row r="58" spans="8:10" ht="12.75">
      <c r="H58" s="3">
        <f>(+H49-H12)/H46</f>
        <v>2.631323982001121</v>
      </c>
      <c r="I58" s="6"/>
      <c r="J58" s="3">
        <f>(+J49-J12)/J46</f>
        <v>2.486506075369155</v>
      </c>
    </row>
    <row r="59" spans="8:10" ht="12.75">
      <c r="H59" s="6"/>
      <c r="I59" s="6"/>
      <c r="J59" s="6"/>
    </row>
    <row r="60" spans="8:10" ht="12.75">
      <c r="H60" s="6"/>
      <c r="I60" s="6"/>
      <c r="J60" s="6"/>
    </row>
    <row r="61" spans="8:10" ht="12.75">
      <c r="H61" s="6"/>
      <c r="I61" s="6"/>
      <c r="J61" s="6"/>
    </row>
    <row r="62" spans="8:10" ht="12.75">
      <c r="H62" s="6"/>
      <c r="I62" s="6"/>
      <c r="J62" s="6"/>
    </row>
    <row r="63" spans="8:10" ht="12.75">
      <c r="H63" s="6"/>
      <c r="I63" s="6"/>
      <c r="J63" s="6"/>
    </row>
    <row r="64" spans="8:10" ht="12.75">
      <c r="H64" s="6"/>
      <c r="I64" s="6"/>
      <c r="J64" s="6"/>
    </row>
    <row r="65" spans="8:10" ht="12.75">
      <c r="H65" s="6"/>
      <c r="I65" s="6"/>
      <c r="J65" s="6"/>
    </row>
    <row r="66" spans="8:10" ht="12.75">
      <c r="H66" s="6"/>
      <c r="I66" s="6"/>
      <c r="J66" s="6"/>
    </row>
    <row r="67" spans="8:10" ht="12.75">
      <c r="H67" s="6"/>
      <c r="I67" s="6"/>
      <c r="J67" s="6"/>
    </row>
    <row r="68" spans="8:10" ht="12.75">
      <c r="H68" s="6"/>
      <c r="I68" s="6"/>
      <c r="J68" s="6"/>
    </row>
    <row r="69" spans="8:10" ht="12.75">
      <c r="H69" s="6"/>
      <c r="I69" s="6"/>
      <c r="J69" s="6"/>
    </row>
    <row r="70" spans="8:10" ht="12.75">
      <c r="H70" s="6"/>
      <c r="I70" s="6"/>
      <c r="J70" s="6"/>
    </row>
    <row r="71" spans="8:10" ht="12.75">
      <c r="H71" s="6"/>
      <c r="I71" s="6"/>
      <c r="J71" s="6"/>
    </row>
    <row r="72" spans="8:10" ht="12.75">
      <c r="H72" s="6"/>
      <c r="I72" s="6"/>
      <c r="J72" s="6"/>
    </row>
    <row r="73" spans="8:10" ht="12.75">
      <c r="H73" s="6"/>
      <c r="I73" s="6"/>
      <c r="J73" s="6"/>
    </row>
    <row r="74" spans="8:10" ht="12.75">
      <c r="H74" s="6"/>
      <c r="I74" s="6"/>
      <c r="J74" s="6"/>
    </row>
    <row r="75" spans="8:10" ht="12.75">
      <c r="H75" s="6"/>
      <c r="I75" s="6"/>
      <c r="J75" s="6"/>
    </row>
    <row r="76" spans="8:10" ht="12.75">
      <c r="H76" s="6"/>
      <c r="I76" s="6"/>
      <c r="J76" s="6"/>
    </row>
    <row r="77" spans="8:10" ht="12.75">
      <c r="H77" s="6"/>
      <c r="I77" s="6"/>
      <c r="J77" s="6"/>
    </row>
    <row r="78" spans="8:10" ht="12.75">
      <c r="H78" s="6"/>
      <c r="I78" s="6"/>
      <c r="J78" s="6"/>
    </row>
    <row r="79" spans="8:10" ht="12.75">
      <c r="H79" s="6"/>
      <c r="I79" s="6"/>
      <c r="J79" s="6"/>
    </row>
    <row r="80" spans="8:10" ht="12.75">
      <c r="H80" s="6"/>
      <c r="I80" s="6"/>
      <c r="J80" s="6"/>
    </row>
    <row r="81" spans="8:10" ht="12.75">
      <c r="H81" s="6"/>
      <c r="I81" s="6"/>
      <c r="J81" s="6"/>
    </row>
    <row r="82" spans="8:10" ht="12.75">
      <c r="H82" s="6"/>
      <c r="I82" s="6"/>
      <c r="J82" s="6"/>
    </row>
    <row r="83" spans="8:10" ht="12.75">
      <c r="H83" s="6"/>
      <c r="I83" s="6"/>
      <c r="J83" s="6"/>
    </row>
    <row r="84" spans="8:10" ht="12.75">
      <c r="H84" s="6"/>
      <c r="I84" s="6"/>
      <c r="J84" s="6"/>
    </row>
    <row r="85" spans="8:10" ht="12.75">
      <c r="H85" s="6"/>
      <c r="I85" s="6"/>
      <c r="J85" s="6"/>
    </row>
    <row r="86" spans="8:10" ht="12.75">
      <c r="H86" s="6"/>
      <c r="I86" s="6"/>
      <c r="J86" s="6"/>
    </row>
    <row r="87" spans="8:10" ht="12.75">
      <c r="H87" s="6"/>
      <c r="I87" s="6"/>
      <c r="J87" s="6"/>
    </row>
    <row r="88" spans="8:10" ht="12.75">
      <c r="H88" s="6"/>
      <c r="I88" s="6"/>
      <c r="J88" s="6"/>
    </row>
    <row r="89" spans="8:10" ht="12.75">
      <c r="H89" s="6"/>
      <c r="I89" s="6"/>
      <c r="J89" s="6"/>
    </row>
    <row r="90" spans="8:10" ht="12.75">
      <c r="H90" s="6"/>
      <c r="I90" s="6"/>
      <c r="J90" s="6"/>
    </row>
    <row r="91" spans="8:10" ht="12.75">
      <c r="H91" s="6"/>
      <c r="I91" s="6"/>
      <c r="J91" s="6"/>
    </row>
    <row r="92" spans="8:10" ht="12.75">
      <c r="H92" s="6"/>
      <c r="I92" s="6"/>
      <c r="J92" s="6"/>
    </row>
    <row r="93" spans="8:10" ht="12.75">
      <c r="H93" s="6"/>
      <c r="I93" s="6"/>
      <c r="J93" s="6"/>
    </row>
    <row r="94" spans="8:10" ht="12.75">
      <c r="H94" s="6"/>
      <c r="I94" s="6"/>
      <c r="J94" s="6"/>
    </row>
    <row r="95" spans="8:10" ht="12.75">
      <c r="H95" s="6"/>
      <c r="I95" s="6"/>
      <c r="J95" s="6"/>
    </row>
    <row r="96" spans="8:10" ht="12.75">
      <c r="H96" s="6"/>
      <c r="I96" s="6"/>
      <c r="J96" s="6"/>
    </row>
    <row r="97" spans="8:10" ht="12.75">
      <c r="H97" s="6"/>
      <c r="I97" s="6"/>
      <c r="J97" s="6"/>
    </row>
    <row r="98" spans="8:10" ht="12.75">
      <c r="H98" s="6"/>
      <c r="I98" s="6"/>
      <c r="J98" s="6"/>
    </row>
    <row r="99" spans="8:10" ht="12.75">
      <c r="H99" s="6"/>
      <c r="I99" s="6"/>
      <c r="J99" s="6"/>
    </row>
    <row r="100" spans="8:10" ht="12.75">
      <c r="H100" s="6"/>
      <c r="I100" s="6"/>
      <c r="J100" s="6"/>
    </row>
    <row r="101" spans="8:10" ht="12.75">
      <c r="H101" s="6"/>
      <c r="I101" s="6"/>
      <c r="J101" s="6"/>
    </row>
    <row r="102" spans="8:10" ht="12.75">
      <c r="H102" s="6"/>
      <c r="I102" s="6"/>
      <c r="J102" s="6"/>
    </row>
    <row r="103" spans="8:10" ht="12.75">
      <c r="H103" s="6"/>
      <c r="I103" s="6"/>
      <c r="J103" s="6"/>
    </row>
    <row r="104" spans="8:10" ht="12.75">
      <c r="H104" s="6"/>
      <c r="I104" s="6"/>
      <c r="J104" s="6"/>
    </row>
    <row r="105" spans="8:10" ht="12.75">
      <c r="H105" s="6"/>
      <c r="I105" s="6"/>
      <c r="J105" s="6"/>
    </row>
    <row r="106" spans="8:10" ht="12.75">
      <c r="H106" s="6"/>
      <c r="I106" s="6"/>
      <c r="J106" s="6"/>
    </row>
    <row r="107" spans="8:10" ht="12.75">
      <c r="H107" s="6"/>
      <c r="I107" s="6"/>
      <c r="J107" s="6"/>
    </row>
    <row r="108" spans="8:10" ht="12.75">
      <c r="H108" s="6"/>
      <c r="I108" s="6"/>
      <c r="J108" s="6"/>
    </row>
    <row r="109" spans="8:10" ht="12.75">
      <c r="H109" s="6"/>
      <c r="I109" s="6"/>
      <c r="J109" s="6"/>
    </row>
    <row r="110" spans="8:10" ht="12.75">
      <c r="H110" s="6"/>
      <c r="I110" s="6"/>
      <c r="J110" s="6"/>
    </row>
    <row r="111" spans="8:10" ht="12.75">
      <c r="H111" s="6"/>
      <c r="I111" s="6"/>
      <c r="J111" s="6"/>
    </row>
    <row r="112" spans="8:10" ht="12.75">
      <c r="H112" s="6"/>
      <c r="I112" s="6"/>
      <c r="J112" s="6"/>
    </row>
    <row r="113" spans="8:10" ht="12.75">
      <c r="H113" s="6"/>
      <c r="I113" s="6"/>
      <c r="J113" s="6"/>
    </row>
    <row r="114" spans="8:10" ht="12.75">
      <c r="H114" s="6"/>
      <c r="I114" s="6"/>
      <c r="J114" s="6"/>
    </row>
    <row r="115" spans="8:10" ht="12.75">
      <c r="H115" s="6"/>
      <c r="I115" s="6"/>
      <c r="J115" s="6"/>
    </row>
  </sheetData>
  <mergeCells count="1">
    <mergeCell ref="A54:J54"/>
  </mergeCells>
  <printOptions horizontalCentered="1"/>
  <pageMargins left="0.75" right="0.5" top="0.5" bottom="0.5" header="0.5" footer="0.5"/>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2:N628"/>
  <sheetViews>
    <sheetView workbookViewId="0" topLeftCell="A2">
      <pane xSplit="5" ySplit="8" topLeftCell="G45" activePane="bottomRight" state="frozen"/>
      <selection pane="topLeft" activeCell="L43" sqref="L43"/>
      <selection pane="topRight" activeCell="L43" sqref="L43"/>
      <selection pane="bottomLeft" activeCell="L43" sqref="L43"/>
      <selection pane="bottomRight" activeCell="E48" sqref="E48"/>
    </sheetView>
  </sheetViews>
  <sheetFormatPr defaultColWidth="9.140625" defaultRowHeight="12.75"/>
  <cols>
    <col min="2" max="2" width="6.00390625" style="0" customWidth="1"/>
    <col min="9" max="9" width="6.8515625" style="0" customWidth="1"/>
    <col min="10" max="10" width="11.8515625" style="0" customWidth="1"/>
    <col min="11" max="11" width="2.8515625" style="0" customWidth="1"/>
    <col min="12" max="12" width="9.57421875" style="0" customWidth="1"/>
  </cols>
  <sheetData>
    <row r="2" ht="12.75">
      <c r="B2" s="4" t="s">
        <v>208</v>
      </c>
    </row>
    <row r="3" ht="12.75">
      <c r="B3" s="4" t="s">
        <v>3</v>
      </c>
    </row>
    <row r="4" ht="12.75">
      <c r="B4" s="36" t="s">
        <v>20</v>
      </c>
    </row>
    <row r="6" spans="10:12" ht="12.75">
      <c r="J6" s="34" t="s">
        <v>4</v>
      </c>
      <c r="L6" s="28" t="str">
        <f>+J6</f>
        <v>6 months </v>
      </c>
    </row>
    <row r="7" spans="10:12" ht="12.75">
      <c r="J7" s="34" t="s">
        <v>292</v>
      </c>
      <c r="L7" s="28" t="s">
        <v>292</v>
      </c>
    </row>
    <row r="8" spans="10:12" ht="12.75">
      <c r="J8" s="50" t="s">
        <v>0</v>
      </c>
      <c r="L8" s="105" t="s">
        <v>1</v>
      </c>
    </row>
    <row r="9" spans="10:12" ht="12.75">
      <c r="J9" s="34" t="s">
        <v>152</v>
      </c>
      <c r="L9" s="28" t="s">
        <v>152</v>
      </c>
    </row>
    <row r="10" ht="12.75">
      <c r="L10" s="15"/>
    </row>
    <row r="11" spans="2:12" ht="12.75">
      <c r="B11" s="4" t="s">
        <v>204</v>
      </c>
      <c r="L11" s="15"/>
    </row>
    <row r="12" spans="2:12" ht="12.75">
      <c r="B12" t="s">
        <v>211</v>
      </c>
      <c r="J12" s="65">
        <v>142577</v>
      </c>
      <c r="L12" s="106">
        <v>129820</v>
      </c>
    </row>
    <row r="13" spans="2:12" ht="12.75">
      <c r="B13" t="s">
        <v>215</v>
      </c>
      <c r="J13" s="67">
        <v>-90081</v>
      </c>
      <c r="K13" s="13"/>
      <c r="L13" s="109">
        <v>-75957</v>
      </c>
    </row>
    <row r="14" spans="2:12" ht="12.75">
      <c r="B14" t="s">
        <v>288</v>
      </c>
      <c r="J14" s="66">
        <v>-12984</v>
      </c>
      <c r="K14" s="12"/>
      <c r="L14" s="107">
        <v>-3038</v>
      </c>
    </row>
    <row r="15" spans="2:12" ht="12.75">
      <c r="B15" t="s">
        <v>34</v>
      </c>
      <c r="J15" s="91">
        <f>SUM(J12:J14)</f>
        <v>39512</v>
      </c>
      <c r="L15" s="108">
        <f>SUM(L12:L14)</f>
        <v>50825</v>
      </c>
    </row>
    <row r="16" spans="10:12" ht="12.75">
      <c r="J16" s="91"/>
      <c r="L16" s="108"/>
    </row>
    <row r="17" spans="2:12" ht="12.75">
      <c r="B17" t="s">
        <v>36</v>
      </c>
      <c r="J17" s="65">
        <v>-50644</v>
      </c>
      <c r="L17" s="106">
        <v>-53229</v>
      </c>
    </row>
    <row r="18" spans="2:12" ht="12.75">
      <c r="B18" t="s">
        <v>222</v>
      </c>
      <c r="J18" s="65">
        <v>-127</v>
      </c>
      <c r="L18" s="106">
        <v>-386</v>
      </c>
    </row>
    <row r="19" spans="2:12" ht="12.75">
      <c r="B19" t="s">
        <v>223</v>
      </c>
      <c r="J19" s="67">
        <v>539</v>
      </c>
      <c r="L19" s="109">
        <v>49</v>
      </c>
    </row>
    <row r="20" spans="10:12" ht="12.75">
      <c r="J20" s="66"/>
      <c r="L20" s="107"/>
    </row>
    <row r="21" spans="2:12" ht="12.75">
      <c r="B21" t="s">
        <v>35</v>
      </c>
      <c r="J21" s="92">
        <f>SUM(J15:J19)</f>
        <v>-10720</v>
      </c>
      <c r="K21" s="90"/>
      <c r="L21" s="110">
        <f>SUM(L15:L19)</f>
        <v>-2741</v>
      </c>
    </row>
    <row r="22" spans="10:12" ht="12.75">
      <c r="J22" s="22"/>
      <c r="L22" s="9"/>
    </row>
    <row r="23" spans="2:12" ht="12.75">
      <c r="B23" s="4" t="s">
        <v>45</v>
      </c>
      <c r="J23" s="22"/>
      <c r="L23" s="9"/>
    </row>
    <row r="24" spans="2:12" ht="12.75">
      <c r="B24" t="s">
        <v>212</v>
      </c>
      <c r="J24" s="22"/>
      <c r="L24" s="9"/>
    </row>
    <row r="25" spans="2:12" ht="12.75">
      <c r="B25" t="s">
        <v>328</v>
      </c>
      <c r="J25" s="22">
        <v>-2798</v>
      </c>
      <c r="L25" s="9">
        <v>-9778</v>
      </c>
    </row>
    <row r="26" spans="2:12" ht="12.75">
      <c r="B26" t="s">
        <v>329</v>
      </c>
      <c r="J26" s="91">
        <v>90</v>
      </c>
      <c r="L26" s="108">
        <v>142</v>
      </c>
    </row>
    <row r="27" spans="2:12" ht="12.75">
      <c r="B27" t="s">
        <v>114</v>
      </c>
      <c r="J27" s="91">
        <v>-32228</v>
      </c>
      <c r="L27" s="108">
        <v>-1431</v>
      </c>
    </row>
    <row r="28" spans="2:12" ht="12.75">
      <c r="B28" t="s">
        <v>16</v>
      </c>
      <c r="J28" s="91">
        <v>-622</v>
      </c>
      <c r="L28" s="108">
        <v>0</v>
      </c>
    </row>
    <row r="29" spans="10:12" ht="12.75">
      <c r="J29" s="93"/>
      <c r="L29" s="111"/>
    </row>
    <row r="30" spans="2:12" ht="12.75">
      <c r="B30" t="s">
        <v>38</v>
      </c>
      <c r="J30" s="92">
        <f>SUM(J25:J29)</f>
        <v>-35558</v>
      </c>
      <c r="K30" s="90"/>
      <c r="L30" s="110">
        <f>SUM(L25:L29)</f>
        <v>-11067</v>
      </c>
    </row>
    <row r="31" spans="10:12" ht="12.75">
      <c r="J31" s="22"/>
      <c r="L31" s="9"/>
    </row>
    <row r="32" spans="2:12" ht="12.75">
      <c r="B32" s="4" t="s">
        <v>252</v>
      </c>
      <c r="J32" s="22"/>
      <c r="L32" s="9"/>
    </row>
    <row r="33" spans="2:12" ht="12.75">
      <c r="B33" s="15" t="s">
        <v>253</v>
      </c>
      <c r="J33" s="22">
        <v>0</v>
      </c>
      <c r="L33" s="9">
        <v>75000</v>
      </c>
    </row>
    <row r="34" spans="2:12" ht="12.75">
      <c r="B34" s="15" t="s">
        <v>122</v>
      </c>
      <c r="J34" s="22">
        <v>17296</v>
      </c>
      <c r="L34" s="9">
        <v>366</v>
      </c>
    </row>
    <row r="35" spans="2:12" ht="12.75">
      <c r="B35" s="15" t="s">
        <v>138</v>
      </c>
      <c r="J35" s="22">
        <v>-53405</v>
      </c>
      <c r="L35" s="9">
        <v>-55727</v>
      </c>
    </row>
    <row r="36" spans="2:12" ht="12.75">
      <c r="B36" s="15" t="s">
        <v>265</v>
      </c>
      <c r="J36" s="22">
        <v>-764</v>
      </c>
      <c r="L36" s="9">
        <v>-722</v>
      </c>
    </row>
    <row r="37" spans="10:12" ht="12.75">
      <c r="J37" s="66"/>
      <c r="L37" s="107"/>
    </row>
    <row r="38" spans="2:12" ht="12.75">
      <c r="B38" t="s">
        <v>39</v>
      </c>
      <c r="J38" s="92">
        <f>SUM(J33:J37)</f>
        <v>-36873</v>
      </c>
      <c r="K38" s="90"/>
      <c r="L38" s="110">
        <f>SUM(L33:L37)</f>
        <v>18917</v>
      </c>
    </row>
    <row r="39" spans="10:12" ht="12.75">
      <c r="J39" s="22"/>
      <c r="L39" s="9"/>
    </row>
    <row r="40" spans="2:12" ht="12.75">
      <c r="B40" t="s">
        <v>40</v>
      </c>
      <c r="J40" s="91">
        <f>+J38+J30+J21</f>
        <v>-83151</v>
      </c>
      <c r="L40" s="108">
        <f>+L38+L30+L21</f>
        <v>5109</v>
      </c>
    </row>
    <row r="41" spans="10:12" ht="12.75">
      <c r="J41" s="22"/>
      <c r="L41" s="9"/>
    </row>
    <row r="42" spans="2:12" ht="12.75">
      <c r="B42" s="4" t="s">
        <v>41</v>
      </c>
      <c r="J42" s="91">
        <v>170164</v>
      </c>
      <c r="L42" s="108">
        <v>85316</v>
      </c>
    </row>
    <row r="43" spans="2:12" ht="12.75">
      <c r="B43" t="s">
        <v>316</v>
      </c>
      <c r="J43" s="22">
        <v>-48832</v>
      </c>
      <c r="L43" s="106">
        <v>-62650</v>
      </c>
    </row>
    <row r="44" spans="10:12" ht="12.75">
      <c r="J44" s="22"/>
      <c r="L44" s="106"/>
    </row>
    <row r="45" spans="2:12" ht="13.5" thickBot="1">
      <c r="B45" s="4" t="s">
        <v>46</v>
      </c>
      <c r="J45" s="94">
        <f>+J40+J41+J42+J43</f>
        <v>38181</v>
      </c>
      <c r="K45" s="89"/>
      <c r="L45" s="112">
        <f>+L40+L42+L43</f>
        <v>27775</v>
      </c>
    </row>
    <row r="46" ht="13.5" thickTop="1">
      <c r="J46" s="6"/>
    </row>
    <row r="47" ht="12.75">
      <c r="M47" s="6"/>
    </row>
    <row r="48" spans="2:13" ht="12.75">
      <c r="B48" s="49"/>
      <c r="M48" s="6"/>
    </row>
    <row r="49" spans="2:14" ht="12.75">
      <c r="B49" s="4"/>
      <c r="M49" s="6"/>
      <c r="N49" s="5"/>
    </row>
    <row r="50" spans="2:10" ht="12.75">
      <c r="B50" s="4"/>
      <c r="J50" s="6"/>
    </row>
    <row r="51" ht="12.75">
      <c r="J51" s="6"/>
    </row>
    <row r="52" spans="2:12" ht="24.75" customHeight="1">
      <c r="B52" s="141" t="s">
        <v>198</v>
      </c>
      <c r="C52" s="142"/>
      <c r="D52" s="142"/>
      <c r="E52" s="142"/>
      <c r="F52" s="142"/>
      <c r="G52" s="142"/>
      <c r="H52" s="142"/>
      <c r="I52" s="142"/>
      <c r="J52" s="142"/>
      <c r="K52" s="142"/>
      <c r="L52" s="142"/>
    </row>
    <row r="53" ht="12.75">
      <c r="J53" s="6"/>
    </row>
    <row r="54" ht="12.75">
      <c r="J54" s="6"/>
    </row>
    <row r="55" ht="12.75">
      <c r="J55" s="6"/>
    </row>
    <row r="56" ht="12.75">
      <c r="J56" s="6"/>
    </row>
    <row r="57" ht="12.75">
      <c r="J57" s="6"/>
    </row>
    <row r="58" ht="12.75">
      <c r="J58" s="6"/>
    </row>
    <row r="59" ht="12.75">
      <c r="J59" s="6"/>
    </row>
    <row r="60" ht="12.75">
      <c r="J60" s="6"/>
    </row>
    <row r="61" ht="12.75">
      <c r="J61" s="6"/>
    </row>
    <row r="62" ht="12.75">
      <c r="J62" s="6"/>
    </row>
    <row r="63" ht="12.75">
      <c r="J63" s="6"/>
    </row>
    <row r="64" ht="12.75">
      <c r="J64" s="6"/>
    </row>
    <row r="65" ht="12.75">
      <c r="J65" s="6"/>
    </row>
    <row r="66" ht="12.75">
      <c r="J66" s="6"/>
    </row>
    <row r="67" ht="12.75">
      <c r="J67" s="6"/>
    </row>
    <row r="68" ht="12.75">
      <c r="J68" s="6"/>
    </row>
    <row r="69" ht="12.75">
      <c r="J69" s="6"/>
    </row>
    <row r="70" ht="12.75">
      <c r="J70" s="6"/>
    </row>
    <row r="71" ht="12.75">
      <c r="J71" s="6"/>
    </row>
    <row r="72" ht="12.75">
      <c r="J72" s="6"/>
    </row>
    <row r="73" ht="12.75">
      <c r="J73" s="6"/>
    </row>
    <row r="74" ht="12.75">
      <c r="J74" s="6"/>
    </row>
    <row r="75" ht="12.75">
      <c r="J75" s="6"/>
    </row>
    <row r="76" ht="12.75">
      <c r="J76" s="6"/>
    </row>
    <row r="77" ht="12.75">
      <c r="J77" s="6"/>
    </row>
    <row r="78" ht="12.75">
      <c r="J78" s="6"/>
    </row>
    <row r="79" ht="12.75">
      <c r="J79" s="6"/>
    </row>
    <row r="80" ht="12.75">
      <c r="J80" s="6"/>
    </row>
    <row r="81" ht="12.75">
      <c r="J81" s="6"/>
    </row>
    <row r="82" ht="12.75">
      <c r="J82" s="6"/>
    </row>
    <row r="83" ht="12.75">
      <c r="J83" s="6"/>
    </row>
    <row r="84" ht="12.75">
      <c r="J84" s="6"/>
    </row>
    <row r="85" ht="12.75">
      <c r="J85" s="6"/>
    </row>
    <row r="86" ht="12.75">
      <c r="J86" s="6"/>
    </row>
    <row r="87" ht="12.75">
      <c r="J87" s="6"/>
    </row>
    <row r="88" ht="12.75">
      <c r="J88" s="6"/>
    </row>
    <row r="89" ht="12.75">
      <c r="J89" s="6"/>
    </row>
    <row r="90" ht="12.75">
      <c r="J90" s="6"/>
    </row>
    <row r="91" ht="12.75">
      <c r="J91" s="6"/>
    </row>
    <row r="92" ht="12.75">
      <c r="J92" s="6"/>
    </row>
    <row r="93" ht="12.75">
      <c r="J93" s="6"/>
    </row>
    <row r="94" ht="12.75">
      <c r="J94" s="6"/>
    </row>
    <row r="95" ht="12.75">
      <c r="J95" s="6"/>
    </row>
    <row r="96" ht="12.75">
      <c r="J96" s="6"/>
    </row>
    <row r="97" ht="12.75">
      <c r="J97" s="6"/>
    </row>
    <row r="98" ht="12.75">
      <c r="J98" s="6"/>
    </row>
    <row r="99" ht="12.75">
      <c r="J99" s="6"/>
    </row>
    <row r="100" ht="12.75">
      <c r="J100" s="6"/>
    </row>
    <row r="101" ht="12.75">
      <c r="J101" s="6"/>
    </row>
    <row r="102" ht="12.75">
      <c r="J102" s="6"/>
    </row>
    <row r="103" ht="12.75">
      <c r="J103" s="6"/>
    </row>
    <row r="104" ht="12.75">
      <c r="J104" s="6"/>
    </row>
    <row r="105" ht="12.75">
      <c r="J105" s="6"/>
    </row>
    <row r="106" ht="12.75">
      <c r="J106" s="6"/>
    </row>
    <row r="107" ht="12.75">
      <c r="J107" s="6"/>
    </row>
    <row r="108" ht="12.75">
      <c r="J108" s="6"/>
    </row>
    <row r="109" ht="12.75">
      <c r="J109" s="6"/>
    </row>
    <row r="110" ht="12.75">
      <c r="J110" s="6"/>
    </row>
    <row r="111" ht="12.75">
      <c r="J111" s="6"/>
    </row>
    <row r="112" ht="12.75">
      <c r="J112" s="6"/>
    </row>
    <row r="113" ht="12.75">
      <c r="J113" s="6"/>
    </row>
    <row r="114" ht="12.75">
      <c r="J114" s="6"/>
    </row>
    <row r="115" ht="12.75">
      <c r="J115" s="6"/>
    </row>
    <row r="116" ht="12.75">
      <c r="J116" s="6"/>
    </row>
    <row r="117" ht="12.75">
      <c r="J117" s="6"/>
    </row>
    <row r="118" ht="12.75">
      <c r="J118" s="6"/>
    </row>
    <row r="119" ht="12.75">
      <c r="J119" s="6"/>
    </row>
    <row r="120" ht="12.75">
      <c r="J120" s="6"/>
    </row>
    <row r="121" ht="12.75">
      <c r="J121" s="6"/>
    </row>
    <row r="122" ht="12.75">
      <c r="J122" s="6"/>
    </row>
    <row r="123" ht="12.75">
      <c r="J123" s="6"/>
    </row>
    <row r="124" ht="12.75">
      <c r="J124" s="6"/>
    </row>
    <row r="125" ht="12.75">
      <c r="J125" s="6"/>
    </row>
    <row r="126" ht="12.75">
      <c r="J126" s="6"/>
    </row>
    <row r="127" ht="12.75">
      <c r="J127" s="6"/>
    </row>
    <row r="128" ht="12.75">
      <c r="J128" s="6"/>
    </row>
    <row r="129" ht="12.75">
      <c r="J129" s="6"/>
    </row>
    <row r="130" ht="12.75">
      <c r="J130" s="6"/>
    </row>
    <row r="131" ht="12.75">
      <c r="J131" s="6"/>
    </row>
    <row r="132" ht="12.75">
      <c r="J132" s="6"/>
    </row>
    <row r="133" ht="12.75">
      <c r="J133" s="6"/>
    </row>
    <row r="134" ht="12.75">
      <c r="J134" s="6"/>
    </row>
    <row r="135" ht="12.75">
      <c r="J135" s="6"/>
    </row>
    <row r="136" ht="12.75">
      <c r="J136" s="6"/>
    </row>
    <row r="137" ht="12.75">
      <c r="J137" s="6"/>
    </row>
    <row r="138" ht="12.75">
      <c r="J138" s="6"/>
    </row>
    <row r="139" ht="12.75">
      <c r="J139" s="6"/>
    </row>
    <row r="140" ht="12.75">
      <c r="J140" s="6"/>
    </row>
    <row r="141" ht="12.75">
      <c r="J141" s="6"/>
    </row>
    <row r="142" ht="12.75">
      <c r="J142" s="6"/>
    </row>
    <row r="143" ht="12.75">
      <c r="J143" s="6"/>
    </row>
    <row r="144" ht="12.75">
      <c r="J144" s="6"/>
    </row>
    <row r="145" ht="12.75">
      <c r="J145" s="6"/>
    </row>
    <row r="146" ht="12.75">
      <c r="J146" s="6"/>
    </row>
    <row r="147" ht="12.75">
      <c r="J147" s="6"/>
    </row>
    <row r="148" ht="12.75">
      <c r="J148" s="6"/>
    </row>
    <row r="149" ht="12.75">
      <c r="J149" s="6"/>
    </row>
    <row r="150" ht="12.75">
      <c r="J150" s="6"/>
    </row>
    <row r="151" ht="12.75">
      <c r="J151" s="6"/>
    </row>
    <row r="152" ht="12.75">
      <c r="J152" s="6"/>
    </row>
    <row r="153" ht="12.75">
      <c r="J153" s="6"/>
    </row>
    <row r="154" ht="12.75">
      <c r="J154" s="6"/>
    </row>
    <row r="155" ht="12.75">
      <c r="J155" s="6"/>
    </row>
    <row r="156" ht="12.75">
      <c r="J156" s="6"/>
    </row>
    <row r="157" ht="12.75">
      <c r="J157" s="6"/>
    </row>
    <row r="158" ht="12.75">
      <c r="J158" s="6"/>
    </row>
    <row r="159" ht="12.75">
      <c r="J159" s="6"/>
    </row>
    <row r="160" ht="12.75">
      <c r="J160" s="6"/>
    </row>
    <row r="161" ht="12.75">
      <c r="J161" s="6"/>
    </row>
    <row r="162" ht="12.75">
      <c r="J162" s="6"/>
    </row>
    <row r="163" ht="12.75">
      <c r="J163" s="6"/>
    </row>
    <row r="164" ht="12.75">
      <c r="J164" s="6"/>
    </row>
    <row r="165" ht="12.75">
      <c r="J165" s="6"/>
    </row>
    <row r="166" ht="12.75">
      <c r="J166" s="6"/>
    </row>
    <row r="167" ht="12.75">
      <c r="J167" s="6"/>
    </row>
    <row r="168" ht="12.75">
      <c r="J168" s="6"/>
    </row>
    <row r="169" ht="12.75">
      <c r="J169" s="6"/>
    </row>
    <row r="170" ht="12.75">
      <c r="J170" s="6"/>
    </row>
    <row r="171" ht="12.75">
      <c r="J171" s="6"/>
    </row>
    <row r="172" ht="12.75">
      <c r="J172" s="6"/>
    </row>
    <row r="173" ht="12.75">
      <c r="J173" s="6"/>
    </row>
    <row r="174" ht="12.75">
      <c r="J174" s="6"/>
    </row>
    <row r="175" ht="12.75">
      <c r="J175" s="6"/>
    </row>
    <row r="176" ht="12.75">
      <c r="J176" s="6"/>
    </row>
    <row r="177" ht="12.75">
      <c r="J177" s="6"/>
    </row>
    <row r="178" ht="12.75">
      <c r="J178" s="6"/>
    </row>
    <row r="179" ht="12.75">
      <c r="J179" s="6"/>
    </row>
    <row r="180" ht="12.75">
      <c r="J180" s="6"/>
    </row>
    <row r="181" ht="12.75">
      <c r="J181" s="6"/>
    </row>
    <row r="182" ht="12.75">
      <c r="J182" s="6"/>
    </row>
    <row r="183" ht="12.75">
      <c r="J183" s="6"/>
    </row>
    <row r="184" ht="12.75">
      <c r="J184" s="6"/>
    </row>
    <row r="185" ht="12.75">
      <c r="J185" s="6"/>
    </row>
    <row r="186" ht="12.75">
      <c r="J186" s="6"/>
    </row>
    <row r="187" ht="12.75">
      <c r="J187" s="6"/>
    </row>
    <row r="188" ht="12.75">
      <c r="J188" s="6"/>
    </row>
    <row r="189" ht="12.75">
      <c r="J189" s="6"/>
    </row>
    <row r="190" ht="12.75">
      <c r="J190" s="6"/>
    </row>
    <row r="191" ht="12.75">
      <c r="J191" s="6"/>
    </row>
    <row r="192" ht="12.75">
      <c r="J192" s="6"/>
    </row>
    <row r="193" ht="12.75">
      <c r="J193" s="6"/>
    </row>
    <row r="194" ht="12.75">
      <c r="J194" s="6"/>
    </row>
    <row r="195" ht="12.75">
      <c r="J195" s="6"/>
    </row>
    <row r="196" ht="12.75">
      <c r="J196" s="6"/>
    </row>
    <row r="197" ht="12.75">
      <c r="J197" s="6"/>
    </row>
    <row r="198" ht="12.75">
      <c r="J198" s="6"/>
    </row>
    <row r="199" ht="12.75">
      <c r="J199" s="6"/>
    </row>
    <row r="200" ht="12.75">
      <c r="J200" s="6"/>
    </row>
    <row r="201" ht="12.75">
      <c r="J201" s="6"/>
    </row>
    <row r="202" ht="12.75">
      <c r="J202" s="6"/>
    </row>
    <row r="203" ht="12.75">
      <c r="J203" s="6"/>
    </row>
    <row r="204" ht="12.75">
      <c r="J204" s="6"/>
    </row>
    <row r="205" ht="12.75">
      <c r="J205" s="6"/>
    </row>
    <row r="206" ht="12.75">
      <c r="J206" s="6"/>
    </row>
    <row r="207" ht="12.75">
      <c r="J207" s="6"/>
    </row>
    <row r="208" ht="12.75">
      <c r="J208" s="6"/>
    </row>
    <row r="209" ht="12.75">
      <c r="J209" s="6"/>
    </row>
    <row r="210" ht="12.75">
      <c r="J210" s="6"/>
    </row>
    <row r="211" ht="12.75">
      <c r="J211" s="6"/>
    </row>
    <row r="212" ht="12.75">
      <c r="J212" s="6"/>
    </row>
    <row r="213" ht="12.75">
      <c r="J213" s="6"/>
    </row>
    <row r="214" ht="12.75">
      <c r="J214" s="6"/>
    </row>
    <row r="215" ht="12.75">
      <c r="J215" s="6"/>
    </row>
    <row r="216" ht="12.75">
      <c r="J216" s="6"/>
    </row>
    <row r="217" ht="12.75">
      <c r="J217" s="6"/>
    </row>
    <row r="218" ht="12.75">
      <c r="J218" s="6"/>
    </row>
    <row r="219" ht="12.75">
      <c r="J219" s="6"/>
    </row>
    <row r="220" ht="12.75">
      <c r="J220" s="6"/>
    </row>
    <row r="221" ht="12.75">
      <c r="J221" s="6"/>
    </row>
    <row r="222" ht="12.75">
      <c r="J222" s="6"/>
    </row>
    <row r="223" ht="12.75">
      <c r="J223" s="6"/>
    </row>
    <row r="224" ht="12.75">
      <c r="J224" s="6"/>
    </row>
    <row r="225" ht="12.75">
      <c r="J225" s="6"/>
    </row>
    <row r="226" ht="12.75">
      <c r="J226" s="6"/>
    </row>
    <row r="227" ht="12.75">
      <c r="J227" s="6"/>
    </row>
    <row r="228" ht="12.75">
      <c r="J228" s="6"/>
    </row>
    <row r="229" ht="12.75">
      <c r="J229" s="6"/>
    </row>
    <row r="230" ht="12.75">
      <c r="J230" s="6"/>
    </row>
    <row r="231" ht="12.75">
      <c r="J231" s="6"/>
    </row>
    <row r="232" ht="12.75">
      <c r="J232" s="6"/>
    </row>
    <row r="233" ht="12.75">
      <c r="J233" s="6"/>
    </row>
    <row r="234" ht="12.75">
      <c r="J234" s="6"/>
    </row>
    <row r="235" ht="12.75">
      <c r="J235" s="6"/>
    </row>
    <row r="236" ht="12.75">
      <c r="J236" s="6"/>
    </row>
    <row r="237" ht="12.75">
      <c r="J237" s="6"/>
    </row>
    <row r="238" ht="12.75">
      <c r="J238" s="6"/>
    </row>
    <row r="239" ht="12.75">
      <c r="J239" s="6"/>
    </row>
    <row r="240" ht="12.75">
      <c r="J240" s="6"/>
    </row>
    <row r="241" ht="12.75">
      <c r="J241" s="6"/>
    </row>
    <row r="242" ht="12.75">
      <c r="J242" s="6"/>
    </row>
    <row r="243" ht="12.75">
      <c r="J243" s="6"/>
    </row>
    <row r="244" ht="12.75">
      <c r="J244" s="6"/>
    </row>
    <row r="245" ht="12.75">
      <c r="J245" s="6"/>
    </row>
    <row r="246" ht="12.75">
      <c r="J246" s="6"/>
    </row>
    <row r="247" ht="12.75">
      <c r="J247" s="6"/>
    </row>
    <row r="248" ht="12.75">
      <c r="J248" s="6"/>
    </row>
    <row r="249" ht="12.75">
      <c r="J249" s="6"/>
    </row>
    <row r="250" ht="12.75">
      <c r="J250" s="6"/>
    </row>
    <row r="251" ht="12.75">
      <c r="J251" s="6"/>
    </row>
    <row r="252" ht="12.75">
      <c r="J252" s="6"/>
    </row>
    <row r="253" ht="12.75">
      <c r="J253" s="6"/>
    </row>
    <row r="254" ht="12.75">
      <c r="J254" s="6"/>
    </row>
    <row r="255" ht="12.75">
      <c r="J255" s="6"/>
    </row>
    <row r="256" ht="12.75">
      <c r="J256" s="6"/>
    </row>
    <row r="257" ht="12.75">
      <c r="J257" s="6"/>
    </row>
    <row r="258" ht="12.75">
      <c r="J258" s="6"/>
    </row>
    <row r="259" ht="12.75">
      <c r="J259" s="6"/>
    </row>
    <row r="260" ht="12.75">
      <c r="J260" s="6"/>
    </row>
    <row r="261" ht="12.75">
      <c r="J261" s="6"/>
    </row>
    <row r="262" ht="12.75">
      <c r="J262" s="6"/>
    </row>
    <row r="263" ht="12.75">
      <c r="J263" s="6"/>
    </row>
    <row r="264" ht="12.75">
      <c r="J264" s="6"/>
    </row>
    <row r="265" ht="12.75">
      <c r="J265" s="6"/>
    </row>
    <row r="266" ht="12.75">
      <c r="J266" s="6"/>
    </row>
    <row r="267" ht="12.75">
      <c r="J267" s="6"/>
    </row>
    <row r="268" ht="12.75">
      <c r="J268" s="6"/>
    </row>
    <row r="269" ht="12.75">
      <c r="J269" s="6"/>
    </row>
    <row r="270" ht="12.75">
      <c r="J270" s="6"/>
    </row>
    <row r="271" ht="12.75">
      <c r="J271" s="6"/>
    </row>
    <row r="272" ht="12.75">
      <c r="J272" s="6"/>
    </row>
    <row r="273" ht="12.75">
      <c r="J273" s="6"/>
    </row>
    <row r="274" ht="12.75">
      <c r="J274" s="6"/>
    </row>
    <row r="275" ht="12.75">
      <c r="J275" s="6"/>
    </row>
    <row r="276" ht="12.75">
      <c r="J276" s="6"/>
    </row>
    <row r="277" ht="12.75">
      <c r="J277" s="6"/>
    </row>
    <row r="278" ht="12.75">
      <c r="J278" s="6"/>
    </row>
    <row r="279" ht="12.75">
      <c r="J279" s="6"/>
    </row>
    <row r="280" ht="12.75">
      <c r="J280" s="6"/>
    </row>
    <row r="281" ht="12.75">
      <c r="J281" s="6"/>
    </row>
    <row r="282" ht="12.75">
      <c r="J282" s="6"/>
    </row>
    <row r="283" ht="12.75">
      <c r="J283" s="6"/>
    </row>
    <row r="284" ht="12.75">
      <c r="J284" s="6"/>
    </row>
    <row r="285" ht="12.75">
      <c r="J285" s="6"/>
    </row>
    <row r="286" ht="12.75">
      <c r="J286" s="6"/>
    </row>
    <row r="287" ht="12.75">
      <c r="J287" s="6"/>
    </row>
    <row r="288" ht="12.75">
      <c r="J288" s="6"/>
    </row>
    <row r="289" ht="12.75">
      <c r="J289" s="6"/>
    </row>
    <row r="290" ht="12.75">
      <c r="J290" s="6"/>
    </row>
    <row r="291" ht="12.75">
      <c r="J291" s="6"/>
    </row>
    <row r="292" ht="12.75">
      <c r="J292" s="6"/>
    </row>
    <row r="293" ht="12.75">
      <c r="J293" s="6"/>
    </row>
    <row r="294" ht="12.75">
      <c r="J294" s="6"/>
    </row>
    <row r="295" ht="12.75">
      <c r="J295" s="6"/>
    </row>
    <row r="296" ht="12.75">
      <c r="J296" s="6"/>
    </row>
    <row r="297" ht="12.75">
      <c r="J297" s="6"/>
    </row>
    <row r="298" ht="12.75">
      <c r="J298" s="6"/>
    </row>
    <row r="299" ht="12.75">
      <c r="J299" s="6"/>
    </row>
    <row r="300" ht="12.75">
      <c r="J300" s="6"/>
    </row>
    <row r="301" ht="12.75">
      <c r="J301" s="6"/>
    </row>
    <row r="302" ht="12.75">
      <c r="J302" s="6"/>
    </row>
    <row r="303" ht="12.75">
      <c r="J303" s="6"/>
    </row>
    <row r="304" ht="12.75">
      <c r="J304" s="6"/>
    </row>
    <row r="305" ht="12.75">
      <c r="J305" s="6"/>
    </row>
    <row r="306" ht="12.75">
      <c r="J306" s="6"/>
    </row>
    <row r="307" ht="12.75">
      <c r="J307" s="6"/>
    </row>
    <row r="308" ht="12.75">
      <c r="J308" s="6"/>
    </row>
    <row r="309" ht="12.75">
      <c r="J309" s="6"/>
    </row>
    <row r="310" ht="12.75">
      <c r="J310" s="6"/>
    </row>
    <row r="311" ht="12.75">
      <c r="J311" s="6"/>
    </row>
    <row r="312" ht="12.75">
      <c r="J312" s="6"/>
    </row>
    <row r="313" ht="12.75">
      <c r="J313" s="6"/>
    </row>
    <row r="314" ht="12.75">
      <c r="J314" s="6"/>
    </row>
    <row r="315" ht="12.75">
      <c r="J315" s="6"/>
    </row>
    <row r="316" ht="12.75">
      <c r="J316" s="6"/>
    </row>
    <row r="317" ht="12.75">
      <c r="J317" s="6"/>
    </row>
    <row r="318" ht="12.75">
      <c r="J318" s="6"/>
    </row>
    <row r="319" ht="12.75">
      <c r="J319" s="6"/>
    </row>
    <row r="320" ht="12.75">
      <c r="J320" s="6"/>
    </row>
    <row r="321" ht="12.75">
      <c r="J321" s="6"/>
    </row>
    <row r="322" ht="12.75">
      <c r="J322" s="6"/>
    </row>
    <row r="323" ht="12.75">
      <c r="J323" s="6"/>
    </row>
    <row r="324" ht="12.75">
      <c r="J324" s="6"/>
    </row>
    <row r="325" ht="12.75">
      <c r="J325" s="6"/>
    </row>
    <row r="326" ht="12.75">
      <c r="J326" s="6"/>
    </row>
    <row r="327" ht="12.75">
      <c r="J327" s="6"/>
    </row>
    <row r="328" ht="12.75">
      <c r="J328" s="6"/>
    </row>
    <row r="329" ht="12.75">
      <c r="J329" s="6"/>
    </row>
    <row r="330" ht="12.75">
      <c r="J330" s="6"/>
    </row>
    <row r="331" ht="12.75">
      <c r="J331" s="6"/>
    </row>
    <row r="332" ht="12.75">
      <c r="J332" s="6"/>
    </row>
    <row r="333" ht="12.75">
      <c r="J333" s="6"/>
    </row>
    <row r="334" ht="12.75">
      <c r="J334" s="6"/>
    </row>
    <row r="335" ht="12.75">
      <c r="J335" s="6"/>
    </row>
    <row r="336" ht="12.75">
      <c r="J336" s="6"/>
    </row>
    <row r="337" ht="12.75">
      <c r="J337" s="6"/>
    </row>
    <row r="338" ht="12.75">
      <c r="J338" s="6"/>
    </row>
    <row r="339" ht="12.75">
      <c r="J339" s="6"/>
    </row>
    <row r="340" ht="12.75">
      <c r="J340" s="6"/>
    </row>
    <row r="341" ht="12.75">
      <c r="J341" s="6"/>
    </row>
    <row r="342" ht="12.75">
      <c r="J342" s="6"/>
    </row>
    <row r="343" ht="12.75">
      <c r="J343" s="6"/>
    </row>
    <row r="344" ht="12.75">
      <c r="J344" s="6"/>
    </row>
    <row r="345" ht="12.75">
      <c r="J345" s="6"/>
    </row>
    <row r="346" ht="12.75">
      <c r="J346" s="6"/>
    </row>
    <row r="347" ht="12.75">
      <c r="J347" s="6"/>
    </row>
    <row r="348" ht="12.75">
      <c r="J348" s="6"/>
    </row>
    <row r="349" ht="12.75">
      <c r="J349" s="6"/>
    </row>
    <row r="350" ht="12.75">
      <c r="J350" s="6"/>
    </row>
    <row r="351" ht="12.75">
      <c r="J351" s="6"/>
    </row>
    <row r="352" ht="12.75">
      <c r="J352" s="6"/>
    </row>
    <row r="353" ht="12.75">
      <c r="J353" s="6"/>
    </row>
    <row r="354" ht="12.75">
      <c r="J354" s="6"/>
    </row>
    <row r="355" ht="12.75">
      <c r="J355" s="6"/>
    </row>
    <row r="356" ht="12.75">
      <c r="J356" s="6"/>
    </row>
    <row r="357" ht="12.75">
      <c r="J357" s="6"/>
    </row>
    <row r="358" ht="12.75">
      <c r="J358" s="6"/>
    </row>
    <row r="359" ht="12.75">
      <c r="J359" s="6"/>
    </row>
    <row r="360" ht="12.75">
      <c r="J360" s="6"/>
    </row>
    <row r="361" ht="12.75">
      <c r="J361" s="6"/>
    </row>
    <row r="362" ht="12.75">
      <c r="J362" s="6"/>
    </row>
    <row r="363" ht="12.75">
      <c r="J363" s="6"/>
    </row>
    <row r="364" ht="12.75">
      <c r="J364" s="6"/>
    </row>
    <row r="365" ht="12.75">
      <c r="J365" s="6"/>
    </row>
    <row r="366" ht="12.75">
      <c r="J366" s="6"/>
    </row>
    <row r="367" ht="12.75">
      <c r="J367" s="6"/>
    </row>
    <row r="368" ht="12.75">
      <c r="J368" s="6"/>
    </row>
    <row r="369" ht="12.75">
      <c r="J369" s="6"/>
    </row>
    <row r="370" ht="12.75">
      <c r="J370" s="6"/>
    </row>
    <row r="371" ht="12.75">
      <c r="J371" s="6"/>
    </row>
    <row r="372" ht="12.75">
      <c r="J372" s="6"/>
    </row>
    <row r="373" ht="12.75">
      <c r="J373" s="6"/>
    </row>
    <row r="374" ht="12.75">
      <c r="J374" s="6"/>
    </row>
    <row r="375" ht="12.75">
      <c r="J375" s="6"/>
    </row>
    <row r="376" ht="12.75">
      <c r="J376" s="6"/>
    </row>
    <row r="377" ht="12.75">
      <c r="J377" s="6"/>
    </row>
    <row r="378" ht="12.75">
      <c r="J378" s="6"/>
    </row>
    <row r="379" ht="12.75">
      <c r="J379" s="6"/>
    </row>
    <row r="380" ht="12.75">
      <c r="J380" s="6"/>
    </row>
    <row r="381" ht="12.75">
      <c r="J381" s="6"/>
    </row>
    <row r="382" ht="12.75">
      <c r="J382" s="6"/>
    </row>
    <row r="383" ht="12.75">
      <c r="J383" s="6"/>
    </row>
    <row r="384" ht="12.75">
      <c r="J384" s="6"/>
    </row>
    <row r="385" ht="12.75">
      <c r="J385" s="6"/>
    </row>
    <row r="386" ht="12.75">
      <c r="J386" s="6"/>
    </row>
    <row r="387" ht="12.75">
      <c r="J387" s="6"/>
    </row>
    <row r="388" ht="12.75">
      <c r="J388" s="6"/>
    </row>
    <row r="389" ht="12.75">
      <c r="J389" s="6"/>
    </row>
    <row r="390" ht="12.75">
      <c r="J390" s="6"/>
    </row>
    <row r="391" ht="12.75">
      <c r="J391" s="6"/>
    </row>
    <row r="392" ht="12.75">
      <c r="J392" s="6"/>
    </row>
    <row r="393" ht="12.75">
      <c r="J393" s="6"/>
    </row>
    <row r="394" ht="12.75">
      <c r="J394" s="6"/>
    </row>
    <row r="395" ht="12.75">
      <c r="J395" s="6"/>
    </row>
    <row r="396" ht="12.75">
      <c r="J396" s="6"/>
    </row>
    <row r="397" ht="12.75">
      <c r="J397" s="6"/>
    </row>
    <row r="398" ht="12.75">
      <c r="J398" s="6"/>
    </row>
    <row r="399" ht="12.75">
      <c r="J399" s="6"/>
    </row>
    <row r="400" ht="12.75">
      <c r="J400" s="6"/>
    </row>
    <row r="401" ht="12.75">
      <c r="J401" s="6"/>
    </row>
    <row r="402" ht="12.75">
      <c r="J402" s="6"/>
    </row>
    <row r="403" ht="12.75">
      <c r="J403" s="6"/>
    </row>
    <row r="404" ht="12.75">
      <c r="J404" s="6"/>
    </row>
    <row r="405" ht="12.75">
      <c r="J405" s="6"/>
    </row>
    <row r="406" ht="12.75">
      <c r="J406" s="6"/>
    </row>
    <row r="407" ht="12.75">
      <c r="J407" s="6"/>
    </row>
    <row r="408" ht="12.75">
      <c r="J408" s="6"/>
    </row>
    <row r="409" ht="12.75">
      <c r="J409" s="6"/>
    </row>
    <row r="410" ht="12.75">
      <c r="J410" s="6"/>
    </row>
    <row r="411" ht="12.75">
      <c r="J411" s="6"/>
    </row>
    <row r="412" ht="12.75">
      <c r="J412" s="6"/>
    </row>
    <row r="413" ht="12.75">
      <c r="J413" s="6"/>
    </row>
    <row r="414" ht="12.75">
      <c r="J414" s="6"/>
    </row>
    <row r="415" ht="12.75">
      <c r="J415" s="6"/>
    </row>
    <row r="416" ht="12.75">
      <c r="J416" s="6"/>
    </row>
    <row r="417" ht="12.75">
      <c r="J417" s="6"/>
    </row>
    <row r="418" ht="12.75">
      <c r="J418" s="6"/>
    </row>
    <row r="419" ht="12.75">
      <c r="J419" s="6"/>
    </row>
    <row r="420" ht="12.75">
      <c r="J420" s="6"/>
    </row>
    <row r="421" ht="12.75">
      <c r="J421" s="6"/>
    </row>
    <row r="422" ht="12.75">
      <c r="J422" s="6"/>
    </row>
    <row r="423" ht="12.75">
      <c r="J423" s="6"/>
    </row>
    <row r="424" ht="12.75">
      <c r="J424" s="6"/>
    </row>
    <row r="425" ht="12.75">
      <c r="J425" s="6"/>
    </row>
    <row r="426" ht="12.75">
      <c r="J426" s="6"/>
    </row>
    <row r="427" ht="12.75">
      <c r="J427" s="6"/>
    </row>
    <row r="428" ht="12.75">
      <c r="J428" s="6"/>
    </row>
    <row r="429" ht="12.75">
      <c r="J429" s="6"/>
    </row>
    <row r="430" ht="12.75">
      <c r="J430" s="6"/>
    </row>
    <row r="431" ht="12.75">
      <c r="J431" s="6"/>
    </row>
    <row r="432" ht="12.75">
      <c r="J432" s="6"/>
    </row>
    <row r="433" ht="12.75">
      <c r="J433" s="6"/>
    </row>
    <row r="434" ht="12.75">
      <c r="J434" s="6"/>
    </row>
    <row r="435" ht="12.75">
      <c r="J435" s="6"/>
    </row>
    <row r="436" ht="12.75">
      <c r="J436" s="6"/>
    </row>
    <row r="437" ht="12.75">
      <c r="J437" s="6"/>
    </row>
    <row r="438" ht="12.75">
      <c r="J438" s="6"/>
    </row>
    <row r="439" ht="12.75">
      <c r="J439" s="6"/>
    </row>
    <row r="440" ht="12.75">
      <c r="J440" s="6"/>
    </row>
    <row r="441" ht="12.75">
      <c r="J441" s="6"/>
    </row>
    <row r="442" ht="12.75">
      <c r="J442" s="6"/>
    </row>
    <row r="443" ht="12.75">
      <c r="J443" s="6"/>
    </row>
    <row r="444" ht="12.75">
      <c r="J444" s="6"/>
    </row>
    <row r="445" ht="12.75">
      <c r="J445" s="6"/>
    </row>
    <row r="446" ht="12.75">
      <c r="J446" s="6"/>
    </row>
    <row r="447" ht="12.75">
      <c r="J447" s="6"/>
    </row>
    <row r="448" ht="12.75">
      <c r="J448" s="6"/>
    </row>
    <row r="449" ht="12.75">
      <c r="J449" s="6"/>
    </row>
    <row r="450" ht="12.75">
      <c r="J450" s="6"/>
    </row>
    <row r="451" ht="12.75">
      <c r="J451" s="6"/>
    </row>
    <row r="452" ht="12.75">
      <c r="J452" s="6"/>
    </row>
    <row r="453" ht="12.75">
      <c r="J453" s="6"/>
    </row>
    <row r="454" ht="12.75">
      <c r="J454" s="6"/>
    </row>
    <row r="455" ht="12.75">
      <c r="J455" s="6"/>
    </row>
    <row r="456" ht="12.75">
      <c r="J456" s="6"/>
    </row>
    <row r="457" ht="12.75">
      <c r="J457" s="6"/>
    </row>
    <row r="458" ht="12.75">
      <c r="J458" s="6"/>
    </row>
    <row r="459" ht="12.75">
      <c r="J459" s="6"/>
    </row>
    <row r="460" ht="12.75">
      <c r="J460" s="6"/>
    </row>
    <row r="461" ht="12.75">
      <c r="J461" s="6"/>
    </row>
    <row r="462" ht="12.75">
      <c r="J462" s="6"/>
    </row>
    <row r="463" ht="12.75">
      <c r="J463" s="6"/>
    </row>
    <row r="464" ht="12.75">
      <c r="J464" s="6"/>
    </row>
    <row r="465" ht="12.75">
      <c r="J465" s="6"/>
    </row>
    <row r="466" ht="12.75">
      <c r="J466" s="6"/>
    </row>
    <row r="467" ht="12.75">
      <c r="J467" s="6"/>
    </row>
    <row r="468" ht="12.75">
      <c r="J468" s="6"/>
    </row>
    <row r="469" ht="12.75">
      <c r="J469" s="6"/>
    </row>
    <row r="470" ht="12.75">
      <c r="J470" s="6"/>
    </row>
    <row r="471" ht="12.75">
      <c r="J471" s="6"/>
    </row>
    <row r="472" ht="12.75">
      <c r="J472" s="6"/>
    </row>
    <row r="473" ht="12.75">
      <c r="J473" s="6"/>
    </row>
    <row r="474" ht="12.75">
      <c r="J474" s="6"/>
    </row>
    <row r="475" ht="12.75">
      <c r="J475" s="6"/>
    </row>
    <row r="476" ht="12.75">
      <c r="J476" s="6"/>
    </row>
    <row r="477" ht="12.75">
      <c r="J477" s="6"/>
    </row>
    <row r="478" ht="12.75">
      <c r="J478" s="6"/>
    </row>
    <row r="479" ht="12.75">
      <c r="J479" s="6"/>
    </row>
    <row r="480" ht="12.75">
      <c r="J480" s="6"/>
    </row>
    <row r="481" ht="12.75">
      <c r="J481" s="6"/>
    </row>
    <row r="482" ht="12.75">
      <c r="J482" s="6"/>
    </row>
    <row r="483" ht="12.75">
      <c r="J483" s="6"/>
    </row>
    <row r="484" ht="12.75">
      <c r="J484" s="6"/>
    </row>
    <row r="485" ht="12.75">
      <c r="J485" s="6"/>
    </row>
    <row r="486" ht="12.75">
      <c r="J486" s="6"/>
    </row>
    <row r="487" ht="12.75">
      <c r="J487" s="6"/>
    </row>
    <row r="488" ht="12.75">
      <c r="J488" s="6"/>
    </row>
    <row r="489" ht="12.75">
      <c r="J489" s="6"/>
    </row>
    <row r="490" ht="12.75">
      <c r="J490" s="6"/>
    </row>
    <row r="491" ht="12.75">
      <c r="J491" s="6"/>
    </row>
    <row r="492" ht="12.75">
      <c r="J492" s="6"/>
    </row>
    <row r="493" ht="12.75">
      <c r="J493" s="6"/>
    </row>
    <row r="494" ht="12.75">
      <c r="J494" s="6"/>
    </row>
    <row r="495" ht="12.75">
      <c r="J495" s="6"/>
    </row>
    <row r="496" ht="12.75">
      <c r="J496" s="6"/>
    </row>
    <row r="497" ht="12.75">
      <c r="J497" s="6"/>
    </row>
    <row r="498" ht="12.75">
      <c r="J498" s="6"/>
    </row>
    <row r="499" ht="12.75">
      <c r="J499" s="6"/>
    </row>
    <row r="500" ht="12.75">
      <c r="J500" s="6"/>
    </row>
    <row r="501" ht="12.75">
      <c r="J501" s="6"/>
    </row>
    <row r="502" ht="12.75">
      <c r="J502" s="6"/>
    </row>
    <row r="503" ht="12.75">
      <c r="J503" s="6"/>
    </row>
    <row r="504" ht="12.75">
      <c r="J504" s="6"/>
    </row>
    <row r="505" ht="12.75">
      <c r="J505" s="6"/>
    </row>
    <row r="506" ht="12.75">
      <c r="J506" s="6"/>
    </row>
    <row r="507" ht="12.75">
      <c r="J507" s="6"/>
    </row>
    <row r="508" ht="12.75">
      <c r="J508" s="6"/>
    </row>
    <row r="509" ht="12.75">
      <c r="J509" s="6"/>
    </row>
    <row r="510" ht="12.75">
      <c r="J510" s="6"/>
    </row>
    <row r="511" ht="12.75">
      <c r="J511" s="6"/>
    </row>
    <row r="512" ht="12.75">
      <c r="J512" s="6"/>
    </row>
    <row r="513" ht="12.75">
      <c r="J513" s="6"/>
    </row>
    <row r="514" ht="12.75">
      <c r="J514" s="6"/>
    </row>
    <row r="515" ht="12.75">
      <c r="J515" s="6"/>
    </row>
    <row r="516" ht="12.75">
      <c r="J516" s="6"/>
    </row>
    <row r="517" ht="12.75">
      <c r="J517" s="6"/>
    </row>
    <row r="518" ht="12.75">
      <c r="J518" s="6"/>
    </row>
    <row r="519" ht="12.75">
      <c r="J519" s="6"/>
    </row>
    <row r="520" ht="12.75">
      <c r="J520" s="6"/>
    </row>
    <row r="521" ht="12.75">
      <c r="J521" s="6"/>
    </row>
    <row r="522" ht="12.75">
      <c r="J522" s="6"/>
    </row>
    <row r="523" ht="12.75">
      <c r="J523" s="6"/>
    </row>
    <row r="524" ht="12.75">
      <c r="J524" s="6"/>
    </row>
    <row r="525" ht="12.75">
      <c r="J525" s="6"/>
    </row>
    <row r="526" ht="12.75">
      <c r="J526" s="6"/>
    </row>
    <row r="527" ht="12.75">
      <c r="J527" s="6"/>
    </row>
    <row r="528" ht="12.75">
      <c r="J528" s="6"/>
    </row>
    <row r="529" ht="12.75">
      <c r="J529" s="6"/>
    </row>
    <row r="530" ht="12.75">
      <c r="J530" s="6"/>
    </row>
    <row r="531" ht="12.75">
      <c r="J531" s="6"/>
    </row>
    <row r="532" ht="12.75">
      <c r="J532" s="6"/>
    </row>
    <row r="533" ht="12.75">
      <c r="J533" s="6"/>
    </row>
    <row r="534" ht="12.75">
      <c r="J534" s="6"/>
    </row>
    <row r="535" ht="12.75">
      <c r="J535" s="6"/>
    </row>
    <row r="536" ht="12.75">
      <c r="J536" s="6"/>
    </row>
    <row r="537" ht="12.75">
      <c r="J537" s="6"/>
    </row>
    <row r="538" ht="12.75">
      <c r="J538" s="6"/>
    </row>
    <row r="539" ht="12.75">
      <c r="J539" s="6"/>
    </row>
    <row r="540" ht="12.75">
      <c r="J540" s="6"/>
    </row>
    <row r="541" ht="12.75">
      <c r="J541" s="6"/>
    </row>
    <row r="542" ht="12.75">
      <c r="J542" s="6"/>
    </row>
    <row r="543" ht="12.75">
      <c r="J543" s="6"/>
    </row>
    <row r="544" ht="12.75">
      <c r="J544" s="6"/>
    </row>
    <row r="545" ht="12.75">
      <c r="J545" s="6"/>
    </row>
    <row r="546" ht="12.75">
      <c r="J546" s="6"/>
    </row>
    <row r="547" ht="12.75">
      <c r="J547" s="6"/>
    </row>
    <row r="548" ht="12.75">
      <c r="J548" s="6"/>
    </row>
    <row r="549" ht="12.75">
      <c r="J549" s="6"/>
    </row>
    <row r="550" ht="12.75">
      <c r="J550" s="6"/>
    </row>
    <row r="551" ht="12.75">
      <c r="J551" s="6"/>
    </row>
    <row r="552" ht="12.75">
      <c r="J552" s="6"/>
    </row>
    <row r="553" ht="12.75">
      <c r="J553" s="6"/>
    </row>
    <row r="554" ht="12.75">
      <c r="J554" s="6"/>
    </row>
    <row r="555" ht="12.75">
      <c r="J555" s="6"/>
    </row>
    <row r="556" ht="12.75">
      <c r="J556" s="6"/>
    </row>
    <row r="557" ht="12.75">
      <c r="J557" s="6"/>
    </row>
    <row r="558" ht="12.75">
      <c r="J558" s="6"/>
    </row>
    <row r="559" ht="12.75">
      <c r="J559" s="6"/>
    </row>
    <row r="560" ht="12.75">
      <c r="J560" s="6"/>
    </row>
    <row r="561" ht="12.75">
      <c r="J561" s="6"/>
    </row>
    <row r="562" ht="12.75">
      <c r="J562" s="6"/>
    </row>
    <row r="563" ht="12.75">
      <c r="J563" s="6"/>
    </row>
    <row r="564" ht="12.75">
      <c r="J564" s="6"/>
    </row>
    <row r="565" ht="12.75">
      <c r="J565" s="6"/>
    </row>
    <row r="566" ht="12.75">
      <c r="J566" s="6"/>
    </row>
    <row r="567" ht="12.75">
      <c r="J567" s="6"/>
    </row>
    <row r="568" ht="12.75">
      <c r="J568" s="6"/>
    </row>
    <row r="569" ht="12.75">
      <c r="J569" s="6"/>
    </row>
    <row r="570" ht="12.75">
      <c r="J570" s="6"/>
    </row>
    <row r="571" ht="12.75">
      <c r="J571" s="6"/>
    </row>
    <row r="572" ht="12.75">
      <c r="J572" s="6"/>
    </row>
    <row r="573" ht="12.75">
      <c r="J573" s="6"/>
    </row>
    <row r="574" ht="12.75">
      <c r="J574" s="6"/>
    </row>
    <row r="575" ht="12.75">
      <c r="J575" s="6"/>
    </row>
    <row r="576" ht="12.75">
      <c r="J576" s="6"/>
    </row>
    <row r="577" ht="12.75">
      <c r="J577" s="6"/>
    </row>
    <row r="578" ht="12.75">
      <c r="J578" s="6"/>
    </row>
    <row r="579" ht="12.75">
      <c r="J579" s="6"/>
    </row>
    <row r="580" ht="12.75">
      <c r="J580" s="6"/>
    </row>
    <row r="581" ht="12.75">
      <c r="J581" s="6"/>
    </row>
    <row r="582" ht="12.75">
      <c r="J582" s="6"/>
    </row>
    <row r="583" ht="12.75">
      <c r="J583" s="6"/>
    </row>
    <row r="584" ht="12.75">
      <c r="J584" s="6"/>
    </row>
    <row r="585" ht="12.75">
      <c r="J585" s="6"/>
    </row>
    <row r="586" ht="12.75">
      <c r="J586" s="6"/>
    </row>
    <row r="587" ht="12.75">
      <c r="J587" s="6"/>
    </row>
    <row r="588" ht="12.75">
      <c r="J588" s="6"/>
    </row>
    <row r="589" ht="12.75">
      <c r="J589" s="6"/>
    </row>
    <row r="590" ht="12.75">
      <c r="J590" s="6"/>
    </row>
    <row r="591" ht="12.75">
      <c r="J591" s="6"/>
    </row>
    <row r="592" ht="12.75">
      <c r="J592" s="6"/>
    </row>
    <row r="593" ht="12.75">
      <c r="J593" s="6"/>
    </row>
    <row r="594" ht="12.75">
      <c r="J594" s="6"/>
    </row>
    <row r="595" ht="12.75">
      <c r="J595" s="6"/>
    </row>
    <row r="596" ht="12.75">
      <c r="J596" s="6"/>
    </row>
    <row r="597" ht="12.75">
      <c r="J597" s="6"/>
    </row>
    <row r="598" ht="12.75">
      <c r="J598" s="6"/>
    </row>
    <row r="599" ht="12.75">
      <c r="J599" s="6"/>
    </row>
    <row r="600" ht="12.75">
      <c r="J600" s="6"/>
    </row>
    <row r="601" ht="12.75">
      <c r="J601" s="6"/>
    </row>
    <row r="602" ht="12.75">
      <c r="J602" s="6"/>
    </row>
    <row r="603" ht="12.75">
      <c r="J603" s="6"/>
    </row>
    <row r="604" ht="12.75">
      <c r="J604" s="6"/>
    </row>
    <row r="605" ht="12.75">
      <c r="J605" s="6"/>
    </row>
    <row r="606" ht="12.75">
      <c r="J606" s="6"/>
    </row>
    <row r="607" ht="12.75">
      <c r="J607" s="6"/>
    </row>
    <row r="608" ht="12.75">
      <c r="J608" s="6"/>
    </row>
    <row r="609" ht="12.75">
      <c r="J609" s="6"/>
    </row>
    <row r="610" ht="12.75">
      <c r="J610" s="6"/>
    </row>
    <row r="611" ht="12.75">
      <c r="J611" s="6"/>
    </row>
    <row r="612" ht="12.75">
      <c r="J612" s="6"/>
    </row>
    <row r="613" ht="12.75">
      <c r="J613" s="6"/>
    </row>
    <row r="614" ht="12.75">
      <c r="J614" s="6"/>
    </row>
    <row r="615" ht="12.75">
      <c r="J615" s="6"/>
    </row>
    <row r="616" ht="12.75">
      <c r="J616" s="6"/>
    </row>
    <row r="617" ht="12.75">
      <c r="J617" s="6"/>
    </row>
    <row r="618" ht="12.75">
      <c r="J618" s="6"/>
    </row>
    <row r="619" ht="12.75">
      <c r="J619" s="6"/>
    </row>
    <row r="620" ht="12.75">
      <c r="J620" s="6"/>
    </row>
    <row r="621" ht="12.75">
      <c r="J621" s="6"/>
    </row>
    <row r="622" ht="12.75">
      <c r="J622" s="6"/>
    </row>
    <row r="623" ht="12.75">
      <c r="J623" s="6"/>
    </row>
    <row r="624" ht="12.75">
      <c r="J624" s="6"/>
    </row>
    <row r="625" ht="12.75">
      <c r="J625" s="6"/>
    </row>
    <row r="626" ht="12.75">
      <c r="J626" s="6"/>
    </row>
    <row r="627" ht="12.75">
      <c r="J627" s="6"/>
    </row>
    <row r="628" ht="12.75">
      <c r="J628" s="6"/>
    </row>
  </sheetData>
  <mergeCells count="1">
    <mergeCell ref="B52:L52"/>
  </mergeCells>
  <printOptions horizontalCentered="1"/>
  <pageMargins left="0.5" right="0.5" top="0.5" bottom="0.5" header="0.5" footer="0.5"/>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2:U43"/>
  <sheetViews>
    <sheetView workbookViewId="0" topLeftCell="B1">
      <pane xSplit="1" ySplit="10" topLeftCell="C11" activePane="bottomRight" state="frozen"/>
      <selection pane="topLeft" activeCell="L43" sqref="L43"/>
      <selection pane="topRight" activeCell="L43" sqref="L43"/>
      <selection pane="bottomLeft" activeCell="L43" sqref="L43"/>
      <selection pane="bottomRight" activeCell="C21" sqref="C21"/>
    </sheetView>
  </sheetViews>
  <sheetFormatPr defaultColWidth="9.140625" defaultRowHeight="12.75"/>
  <cols>
    <col min="2" max="2" width="48.57421875" style="0" customWidth="1"/>
    <col min="3" max="3" width="3.28125" style="0" customWidth="1"/>
    <col min="4" max="4" width="5.57421875" style="0" customWidth="1"/>
    <col min="5" max="5" width="3.28125" style="0" customWidth="1"/>
    <col min="6" max="6" width="10.140625" style="0" customWidth="1"/>
    <col min="7" max="7" width="1.421875" style="0" customWidth="1"/>
    <col min="8" max="8" width="9.7109375" style="0" customWidth="1"/>
    <col min="9" max="9" width="1.57421875" style="0" customWidth="1"/>
    <col min="10" max="10" width="12.7109375" style="0" customWidth="1"/>
    <col min="11" max="11" width="1.421875" style="0" customWidth="1"/>
    <col min="12" max="12" width="9.57421875" style="0" customWidth="1"/>
    <col min="13" max="13" width="1.28515625" style="0" customWidth="1"/>
    <col min="14" max="14" width="12.140625" style="0" customWidth="1"/>
    <col min="15" max="15" width="1.421875" style="0" customWidth="1"/>
    <col min="16" max="16" width="11.00390625" style="0" customWidth="1"/>
  </cols>
  <sheetData>
    <row r="2" ht="12.75">
      <c r="B2" s="4" t="s">
        <v>208</v>
      </c>
    </row>
    <row r="3" ht="12.75">
      <c r="B3" s="4" t="s">
        <v>3</v>
      </c>
    </row>
    <row r="4" ht="12.75">
      <c r="B4" s="36" t="s">
        <v>293</v>
      </c>
    </row>
    <row r="6" spans="6:14" ht="12.75">
      <c r="F6" s="4"/>
      <c r="G6" s="4"/>
      <c r="H6" s="143" t="s">
        <v>310</v>
      </c>
      <c r="I6" s="143"/>
      <c r="J6" s="143"/>
      <c r="K6" s="143"/>
      <c r="L6" s="143"/>
      <c r="M6" s="4"/>
      <c r="N6" s="53" t="s">
        <v>311</v>
      </c>
    </row>
    <row r="7" spans="6:14" ht="12.75">
      <c r="F7" s="4"/>
      <c r="G7" s="4"/>
      <c r="H7" s="4"/>
      <c r="I7" s="4"/>
      <c r="J7" s="34"/>
      <c r="K7" s="4"/>
      <c r="L7" s="34"/>
      <c r="M7" s="4"/>
      <c r="N7" s="4"/>
    </row>
    <row r="8" spans="6:14" ht="12.75">
      <c r="F8" s="34" t="s">
        <v>309</v>
      </c>
      <c r="G8" s="4"/>
      <c r="H8" s="34" t="s">
        <v>309</v>
      </c>
      <c r="I8" s="4"/>
      <c r="J8" s="34" t="s">
        <v>145</v>
      </c>
      <c r="K8" s="4"/>
      <c r="L8" s="34" t="s">
        <v>312</v>
      </c>
      <c r="M8" s="4"/>
      <c r="N8" s="34" t="s">
        <v>144</v>
      </c>
    </row>
    <row r="9" spans="2:16" ht="12.75">
      <c r="B9" s="46"/>
      <c r="D9" s="34" t="s">
        <v>303</v>
      </c>
      <c r="F9" s="53" t="s">
        <v>48</v>
      </c>
      <c r="G9" s="4"/>
      <c r="H9" s="53" t="s">
        <v>49</v>
      </c>
      <c r="I9" s="4"/>
      <c r="J9" s="53" t="s">
        <v>146</v>
      </c>
      <c r="K9" s="4"/>
      <c r="L9" s="53" t="s">
        <v>313</v>
      </c>
      <c r="M9" s="4"/>
      <c r="N9" s="53" t="s">
        <v>314</v>
      </c>
      <c r="P9" s="53" t="s">
        <v>151</v>
      </c>
    </row>
    <row r="10" spans="6:16" ht="12.75">
      <c r="F10" s="34" t="s">
        <v>152</v>
      </c>
      <c r="G10" s="4"/>
      <c r="H10" s="34" t="s">
        <v>152</v>
      </c>
      <c r="I10" s="4"/>
      <c r="J10" s="34" t="s">
        <v>152</v>
      </c>
      <c r="K10" s="4"/>
      <c r="L10" s="34" t="s">
        <v>152</v>
      </c>
      <c r="M10" s="4"/>
      <c r="N10" s="34" t="s">
        <v>152</v>
      </c>
      <c r="P10" s="34" t="s">
        <v>152</v>
      </c>
    </row>
    <row r="11" spans="6:16" ht="12.75">
      <c r="F11" s="11"/>
      <c r="J11" s="11"/>
      <c r="L11" s="11"/>
      <c r="N11" s="11"/>
      <c r="P11" s="11"/>
    </row>
    <row r="12" spans="2:21" ht="12.75">
      <c r="B12" s="4" t="s">
        <v>200</v>
      </c>
      <c r="F12" s="65">
        <v>451166</v>
      </c>
      <c r="G12" s="22"/>
      <c r="H12" s="22">
        <v>69527</v>
      </c>
      <c r="I12" s="22"/>
      <c r="J12" s="65">
        <v>92</v>
      </c>
      <c r="K12" s="22"/>
      <c r="L12" s="65">
        <v>-41000</v>
      </c>
      <c r="M12" s="22"/>
      <c r="N12" s="65">
        <v>652228</v>
      </c>
      <c r="O12" s="22"/>
      <c r="P12" s="65">
        <f>SUM(F12:O12)</f>
        <v>1132013</v>
      </c>
      <c r="Q12" s="6"/>
      <c r="R12" s="6"/>
      <c r="S12" s="6"/>
      <c r="T12" s="6"/>
      <c r="U12" s="6"/>
    </row>
    <row r="13" spans="2:21" ht="12.75">
      <c r="B13" s="56"/>
      <c r="F13" s="9"/>
      <c r="G13" s="9"/>
      <c r="H13" s="9"/>
      <c r="I13" s="9"/>
      <c r="J13" s="9"/>
      <c r="K13" s="9"/>
      <c r="L13" s="9"/>
      <c r="M13" s="9"/>
      <c r="N13" s="9"/>
      <c r="O13" s="9"/>
      <c r="P13" s="65"/>
      <c r="Q13" s="6"/>
      <c r="R13" s="6"/>
      <c r="S13" s="6"/>
      <c r="T13" s="6"/>
      <c r="U13" s="6"/>
    </row>
    <row r="14" spans="2:21" ht="12.75">
      <c r="B14" t="s">
        <v>19</v>
      </c>
      <c r="F14" s="9">
        <v>0</v>
      </c>
      <c r="G14" s="9"/>
      <c r="H14" s="9">
        <v>0</v>
      </c>
      <c r="I14" s="9"/>
      <c r="J14" s="9">
        <v>0</v>
      </c>
      <c r="K14" s="9"/>
      <c r="L14" s="9">
        <v>0</v>
      </c>
      <c r="M14" s="9"/>
      <c r="N14" s="22">
        <f>+KLSE_CPL!L35</f>
        <v>66968</v>
      </c>
      <c r="O14" s="9"/>
      <c r="P14" s="65">
        <f>SUM(F14:O14)</f>
        <v>66968</v>
      </c>
      <c r="Q14" s="6"/>
      <c r="R14" s="6"/>
      <c r="S14" s="6"/>
      <c r="T14" s="6"/>
      <c r="U14" s="6"/>
    </row>
    <row r="15" spans="2:21" ht="12.75">
      <c r="B15" t="s">
        <v>32</v>
      </c>
      <c r="F15" s="9"/>
      <c r="G15" s="9"/>
      <c r="H15" s="9"/>
      <c r="I15" s="9"/>
      <c r="J15" s="9"/>
      <c r="K15" s="9"/>
      <c r="L15" s="9"/>
      <c r="M15" s="9"/>
      <c r="N15" s="22"/>
      <c r="O15" s="9"/>
      <c r="P15" s="65"/>
      <c r="Q15" s="6"/>
      <c r="R15" s="6"/>
      <c r="S15" s="6"/>
      <c r="T15" s="6"/>
      <c r="U15" s="6"/>
    </row>
    <row r="16" spans="2:21" ht="12.75">
      <c r="B16" s="56" t="s">
        <v>199</v>
      </c>
      <c r="F16" s="22">
        <v>7307</v>
      </c>
      <c r="G16" s="22"/>
      <c r="H16" s="22">
        <v>9989</v>
      </c>
      <c r="I16" s="9"/>
      <c r="J16" s="9">
        <v>0</v>
      </c>
      <c r="K16" s="9"/>
      <c r="L16" s="9">
        <v>0</v>
      </c>
      <c r="M16" s="9"/>
      <c r="N16" s="22">
        <v>0</v>
      </c>
      <c r="O16" s="9"/>
      <c r="P16" s="65">
        <f>SUM(F16:O16)</f>
        <v>17296</v>
      </c>
      <c r="Q16" s="6"/>
      <c r="R16" s="6"/>
      <c r="S16" s="6"/>
      <c r="T16" s="6"/>
      <c r="U16" s="6"/>
    </row>
    <row r="17" spans="6:21" ht="12.75">
      <c r="F17" s="64"/>
      <c r="G17" s="64"/>
      <c r="H17" s="64"/>
      <c r="I17" s="64"/>
      <c r="J17" s="64"/>
      <c r="K17" s="64"/>
      <c r="L17" s="64"/>
      <c r="M17" s="64"/>
      <c r="N17" s="64"/>
      <c r="O17" s="64"/>
      <c r="P17" s="64"/>
      <c r="Q17" s="6"/>
      <c r="R17" s="6"/>
      <c r="S17" s="6"/>
      <c r="T17" s="6"/>
      <c r="U17" s="6"/>
    </row>
    <row r="18" spans="2:21" ht="13.5" thickBot="1">
      <c r="B18" s="4" t="s">
        <v>5</v>
      </c>
      <c r="F18" s="35">
        <f>SUM(F12:F17)</f>
        <v>458473</v>
      </c>
      <c r="G18" s="35"/>
      <c r="H18" s="35">
        <f>SUM(H12:H17)</f>
        <v>79516</v>
      </c>
      <c r="I18" s="35"/>
      <c r="J18" s="35">
        <f>SUM(J12:J17)</f>
        <v>92</v>
      </c>
      <c r="K18" s="35"/>
      <c r="L18" s="35">
        <f>SUM(L12:L17)</f>
        <v>-41000</v>
      </c>
      <c r="M18" s="35"/>
      <c r="N18" s="35">
        <f>SUM(N12:N17)</f>
        <v>719196</v>
      </c>
      <c r="O18" s="35"/>
      <c r="P18" s="35">
        <f>SUM(P12:P17)</f>
        <v>1216277</v>
      </c>
      <c r="Q18" s="6"/>
      <c r="R18" s="6"/>
      <c r="S18" s="6"/>
      <c r="T18" s="6"/>
      <c r="U18" s="6"/>
    </row>
    <row r="19" spans="2:21" ht="13.5" thickTop="1">
      <c r="B19" s="4"/>
      <c r="F19" s="10"/>
      <c r="G19" s="10"/>
      <c r="H19" s="10"/>
      <c r="I19" s="10"/>
      <c r="J19" s="10"/>
      <c r="K19" s="10"/>
      <c r="L19" s="10"/>
      <c r="M19" s="10"/>
      <c r="N19" s="10"/>
      <c r="O19" s="10"/>
      <c r="P19" s="10"/>
      <c r="Q19" s="6"/>
      <c r="R19" s="6"/>
      <c r="S19" s="6"/>
      <c r="T19" s="6"/>
      <c r="U19" s="6"/>
    </row>
    <row r="20" spans="2:21" ht="12.75">
      <c r="B20" s="4"/>
      <c r="F20" s="10"/>
      <c r="G20" s="10"/>
      <c r="H20" s="10"/>
      <c r="I20" s="10"/>
      <c r="J20" s="10"/>
      <c r="K20" s="10"/>
      <c r="L20" s="10"/>
      <c r="M20" s="10"/>
      <c r="N20" s="10"/>
      <c r="O20" s="10"/>
      <c r="P20" s="10"/>
      <c r="Q20" s="6"/>
      <c r="R20" s="6"/>
      <c r="S20" s="6"/>
      <c r="T20" s="6"/>
      <c r="U20" s="6"/>
    </row>
    <row r="21" spans="2:21" ht="12.75">
      <c r="B21" s="4"/>
      <c r="F21" s="10"/>
      <c r="G21" s="10"/>
      <c r="H21" s="10"/>
      <c r="I21" s="10"/>
      <c r="J21" s="10"/>
      <c r="K21" s="10"/>
      <c r="L21" s="10"/>
      <c r="M21" s="10"/>
      <c r="N21" s="10"/>
      <c r="O21" s="10"/>
      <c r="P21" s="10"/>
      <c r="Q21" s="6"/>
      <c r="R21" s="6"/>
      <c r="S21" s="6"/>
      <c r="T21" s="6"/>
      <c r="U21" s="6"/>
    </row>
    <row r="22" spans="6:21" ht="12.75">
      <c r="F22" s="6"/>
      <c r="G22" s="6"/>
      <c r="H22" s="6"/>
      <c r="I22" s="6"/>
      <c r="J22" s="6"/>
      <c r="K22" s="6"/>
      <c r="L22" s="6"/>
      <c r="M22" s="6"/>
      <c r="N22" s="6"/>
      <c r="O22" s="6"/>
      <c r="P22" s="6"/>
      <c r="Q22" s="6"/>
      <c r="R22" s="6"/>
      <c r="S22" s="6"/>
      <c r="T22" s="6"/>
      <c r="U22" s="6"/>
    </row>
    <row r="23" spans="2:21" ht="12.75">
      <c r="B23" s="4" t="s">
        <v>201</v>
      </c>
      <c r="E23" s="15"/>
      <c r="F23" s="106">
        <v>439278</v>
      </c>
      <c r="G23" s="9"/>
      <c r="H23" s="9">
        <v>53294</v>
      </c>
      <c r="I23" s="9"/>
      <c r="J23" s="106">
        <v>92</v>
      </c>
      <c r="K23" s="9"/>
      <c r="L23" s="106">
        <v>-41000</v>
      </c>
      <c r="M23" s="9"/>
      <c r="N23" s="106">
        <v>522641</v>
      </c>
      <c r="O23" s="9"/>
      <c r="P23" s="106">
        <f>SUM(F23:O23)</f>
        <v>974305</v>
      </c>
      <c r="Q23" s="9"/>
      <c r="R23" s="6"/>
      <c r="S23" s="6"/>
      <c r="T23" s="6"/>
      <c r="U23" s="6"/>
    </row>
    <row r="24" spans="5:21" ht="12.75">
      <c r="E24" s="15"/>
      <c r="F24" s="9"/>
      <c r="G24" s="9"/>
      <c r="H24" s="9"/>
      <c r="I24" s="9"/>
      <c r="J24" s="9"/>
      <c r="K24" s="9"/>
      <c r="L24" s="9"/>
      <c r="M24" s="9"/>
      <c r="N24" s="9"/>
      <c r="O24" s="9"/>
      <c r="P24" s="9"/>
      <c r="Q24" s="9"/>
      <c r="R24" s="6"/>
      <c r="S24" s="6"/>
      <c r="T24" s="6"/>
      <c r="U24" s="6"/>
    </row>
    <row r="25" spans="2:21" ht="12.75">
      <c r="B25" t="s">
        <v>19</v>
      </c>
      <c r="E25" s="15"/>
      <c r="F25" s="9">
        <v>0</v>
      </c>
      <c r="G25" s="9"/>
      <c r="H25" s="9">
        <v>0</v>
      </c>
      <c r="I25" s="9"/>
      <c r="J25" s="9">
        <v>0</v>
      </c>
      <c r="K25" s="9"/>
      <c r="L25" s="9">
        <v>0</v>
      </c>
      <c r="M25" s="9"/>
      <c r="N25" s="9">
        <v>66822</v>
      </c>
      <c r="O25" s="9"/>
      <c r="P25" s="106">
        <f>SUM(F25:O25)</f>
        <v>66822</v>
      </c>
      <c r="Q25" s="9"/>
      <c r="R25" s="6"/>
      <c r="S25" s="6"/>
      <c r="T25" s="6"/>
      <c r="U25" s="6"/>
    </row>
    <row r="26" spans="2:21" ht="12.75">
      <c r="B26" t="s">
        <v>32</v>
      </c>
      <c r="E26" s="15"/>
      <c r="F26" s="9"/>
      <c r="G26" s="9"/>
      <c r="H26" s="9"/>
      <c r="I26" s="9"/>
      <c r="J26" s="9"/>
      <c r="K26" s="9"/>
      <c r="L26" s="9"/>
      <c r="M26" s="9"/>
      <c r="N26" s="9"/>
      <c r="O26" s="9"/>
      <c r="P26" s="106"/>
      <c r="Q26" s="9"/>
      <c r="R26" s="6"/>
      <c r="S26" s="6"/>
      <c r="T26" s="6"/>
      <c r="U26" s="6"/>
    </row>
    <row r="27" spans="2:21" ht="12.75">
      <c r="B27" s="56" t="s">
        <v>199</v>
      </c>
      <c r="E27" s="15"/>
      <c r="F27" s="9">
        <v>159</v>
      </c>
      <c r="G27" s="9"/>
      <c r="H27" s="9">
        <v>207</v>
      </c>
      <c r="I27" s="9"/>
      <c r="J27" s="9">
        <v>0</v>
      </c>
      <c r="K27" s="9"/>
      <c r="L27" s="9">
        <v>0</v>
      </c>
      <c r="M27" s="9"/>
      <c r="N27" s="9">
        <v>0</v>
      </c>
      <c r="O27" s="9"/>
      <c r="P27" s="106">
        <f>SUM(F27:O27)</f>
        <v>366</v>
      </c>
      <c r="Q27" s="9"/>
      <c r="R27" s="6"/>
      <c r="S27" s="6"/>
      <c r="T27" s="6"/>
      <c r="U27" s="6"/>
    </row>
    <row r="28" spans="5:19" ht="12.75">
      <c r="E28" s="15"/>
      <c r="F28" s="17"/>
      <c r="G28" s="17"/>
      <c r="H28" s="17"/>
      <c r="I28" s="17"/>
      <c r="J28" s="17"/>
      <c r="K28" s="17"/>
      <c r="L28" s="17"/>
      <c r="M28" s="17"/>
      <c r="N28" s="17"/>
      <c r="O28" s="17"/>
      <c r="P28" s="17"/>
      <c r="Q28" s="9"/>
      <c r="R28" s="6"/>
      <c r="S28" s="6"/>
    </row>
    <row r="29" spans="2:19" ht="13.5" thickBot="1">
      <c r="B29" s="4" t="s">
        <v>6</v>
      </c>
      <c r="E29" s="15"/>
      <c r="F29" s="18">
        <f>SUM(F23:F28)</f>
        <v>439437</v>
      </c>
      <c r="G29" s="18"/>
      <c r="H29" s="18">
        <f>SUM(H23:H28)</f>
        <v>53501</v>
      </c>
      <c r="I29" s="18"/>
      <c r="J29" s="18">
        <f>SUM(J23:J28)</f>
        <v>92</v>
      </c>
      <c r="K29" s="18"/>
      <c r="L29" s="18">
        <f>SUM(L23:L28)</f>
        <v>-41000</v>
      </c>
      <c r="M29" s="18"/>
      <c r="N29" s="18">
        <f>SUM(N23:N28)</f>
        <v>589463</v>
      </c>
      <c r="O29" s="18"/>
      <c r="P29" s="18">
        <f>SUM(P23:P28)</f>
        <v>1041493</v>
      </c>
      <c r="Q29" s="9"/>
      <c r="R29" s="6"/>
      <c r="S29" s="6"/>
    </row>
    <row r="30" spans="2:19" ht="13.5" thickTop="1">
      <c r="B30" s="4"/>
      <c r="F30" s="7"/>
      <c r="G30" s="6"/>
      <c r="H30" s="7"/>
      <c r="I30" s="6"/>
      <c r="J30" s="7"/>
      <c r="K30" s="6"/>
      <c r="L30" s="7"/>
      <c r="M30" s="6"/>
      <c r="N30" s="7"/>
      <c r="O30" s="6"/>
      <c r="P30" s="7"/>
      <c r="Q30" s="6"/>
      <c r="R30" s="6"/>
      <c r="S30" s="6"/>
    </row>
    <row r="31" spans="2:19" ht="12.75">
      <c r="B31" s="4"/>
      <c r="F31" s="7"/>
      <c r="G31" s="6"/>
      <c r="H31" s="7"/>
      <c r="I31" s="6"/>
      <c r="J31" s="7"/>
      <c r="K31" s="6"/>
      <c r="L31" s="7"/>
      <c r="M31" s="6"/>
      <c r="N31" s="7"/>
      <c r="O31" s="6"/>
      <c r="P31" s="7"/>
      <c r="Q31" s="6"/>
      <c r="R31" s="6"/>
      <c r="S31" s="6"/>
    </row>
    <row r="32" spans="2:19" ht="12.75">
      <c r="B32" s="4"/>
      <c r="F32" s="7"/>
      <c r="G32" s="6"/>
      <c r="H32" s="7"/>
      <c r="I32" s="6"/>
      <c r="J32" s="7"/>
      <c r="K32" s="6"/>
      <c r="L32" s="7"/>
      <c r="M32" s="6"/>
      <c r="N32" s="7"/>
      <c r="O32" s="6"/>
      <c r="P32" s="7"/>
      <c r="Q32" s="6"/>
      <c r="R32" s="6"/>
      <c r="S32" s="6"/>
    </row>
    <row r="33" spans="6:19" ht="12.75">
      <c r="F33" s="6"/>
      <c r="G33" s="6"/>
      <c r="H33" s="6"/>
      <c r="I33" s="6"/>
      <c r="J33" s="6"/>
      <c r="K33" s="6"/>
      <c r="L33" s="6"/>
      <c r="M33" s="6"/>
      <c r="N33" s="6"/>
      <c r="O33" s="6"/>
      <c r="P33" s="6"/>
      <c r="Q33" s="6"/>
      <c r="R33" s="6"/>
      <c r="S33" s="6"/>
    </row>
    <row r="34" spans="2:16" ht="12.75">
      <c r="B34" s="13"/>
      <c r="C34" s="13"/>
      <c r="D34" s="13"/>
      <c r="E34" s="13"/>
      <c r="F34" s="13"/>
      <c r="G34" s="13"/>
      <c r="H34" s="13"/>
      <c r="I34" s="13"/>
      <c r="J34" s="13"/>
      <c r="K34" s="13"/>
      <c r="L34" s="13"/>
      <c r="M34" s="13"/>
      <c r="N34" s="13"/>
      <c r="O34" s="13"/>
      <c r="P34" s="13"/>
    </row>
    <row r="35" spans="2:16" ht="25.5" customHeight="1">
      <c r="B35" s="141" t="s">
        <v>173</v>
      </c>
      <c r="C35" s="142"/>
      <c r="D35" s="142"/>
      <c r="E35" s="142"/>
      <c r="F35" s="142"/>
      <c r="G35" s="142"/>
      <c r="H35" s="142"/>
      <c r="I35" s="142"/>
      <c r="J35" s="142"/>
      <c r="K35" s="144"/>
      <c r="L35" s="144"/>
      <c r="M35" s="144"/>
      <c r="N35" s="144"/>
      <c r="O35" s="144"/>
      <c r="P35" s="144"/>
    </row>
    <row r="36" spans="2:16" ht="12.75">
      <c r="B36" s="13"/>
      <c r="C36" s="13"/>
      <c r="D36" s="13"/>
      <c r="E36" s="13"/>
      <c r="F36" s="13"/>
      <c r="G36" s="13"/>
      <c r="H36" s="13"/>
      <c r="I36" s="13"/>
      <c r="J36" s="13"/>
      <c r="K36" s="13"/>
      <c r="L36" s="13"/>
      <c r="M36" s="13"/>
      <c r="N36" s="13"/>
      <c r="O36" s="13"/>
      <c r="P36" s="13"/>
    </row>
    <row r="37" spans="2:16" ht="12.75">
      <c r="B37" s="13"/>
      <c r="C37" s="13"/>
      <c r="D37" s="13"/>
      <c r="E37" s="13"/>
      <c r="F37" s="13"/>
      <c r="G37" s="13"/>
      <c r="H37" s="13"/>
      <c r="I37" s="13"/>
      <c r="J37" s="13"/>
      <c r="K37" s="13"/>
      <c r="L37" s="13"/>
      <c r="M37" s="13"/>
      <c r="N37" s="13"/>
      <c r="O37" s="13"/>
      <c r="P37" s="13"/>
    </row>
    <row r="38" spans="2:16" ht="12.75">
      <c r="B38" s="13"/>
      <c r="C38" s="13"/>
      <c r="D38" s="13"/>
      <c r="E38" s="13"/>
      <c r="F38" s="13"/>
      <c r="G38" s="13"/>
      <c r="H38" s="13"/>
      <c r="I38" s="13"/>
      <c r="J38" s="13"/>
      <c r="K38" s="13"/>
      <c r="L38" s="13"/>
      <c r="M38" s="13"/>
      <c r="N38" s="13"/>
      <c r="O38" s="13"/>
      <c r="P38" s="13"/>
    </row>
    <row r="39" spans="2:16" ht="12.75">
      <c r="B39" s="13"/>
      <c r="C39" s="13"/>
      <c r="D39" s="13"/>
      <c r="E39" s="13"/>
      <c r="F39" s="13"/>
      <c r="G39" s="13"/>
      <c r="H39" s="13"/>
      <c r="I39" s="13"/>
      <c r="J39" s="13"/>
      <c r="K39" s="13"/>
      <c r="L39" s="13"/>
      <c r="M39" s="13"/>
      <c r="N39" s="13"/>
      <c r="O39" s="13"/>
      <c r="P39" s="13"/>
    </row>
    <row r="40" spans="2:16" ht="12.75">
      <c r="B40" s="13"/>
      <c r="C40" s="13"/>
      <c r="D40" s="13"/>
      <c r="E40" s="13"/>
      <c r="F40" s="13"/>
      <c r="G40" s="13"/>
      <c r="H40" s="13"/>
      <c r="I40" s="13"/>
      <c r="J40" s="13"/>
      <c r="K40" s="13"/>
      <c r="L40" s="13"/>
      <c r="M40" s="13"/>
      <c r="N40" s="13"/>
      <c r="O40" s="13"/>
      <c r="P40" s="13"/>
    </row>
    <row r="41" spans="2:16" ht="12.75">
      <c r="B41" s="57"/>
      <c r="C41" s="13"/>
      <c r="D41" s="13"/>
      <c r="E41" s="13"/>
      <c r="F41" s="13"/>
      <c r="G41" s="13"/>
      <c r="H41" s="13"/>
      <c r="I41" s="13"/>
      <c r="J41" s="13"/>
      <c r="K41" s="13"/>
      <c r="L41" s="13"/>
      <c r="M41" s="13"/>
      <c r="N41" s="13"/>
      <c r="O41" s="13"/>
      <c r="P41" s="13"/>
    </row>
    <row r="42" spans="2:16" ht="12.75">
      <c r="B42" s="58"/>
      <c r="C42" s="13"/>
      <c r="D42" s="13"/>
      <c r="E42" s="13"/>
      <c r="F42" s="13"/>
      <c r="G42" s="13"/>
      <c r="H42" s="13"/>
      <c r="I42" s="13"/>
      <c r="J42" s="13"/>
      <c r="K42" s="13"/>
      <c r="L42" s="13"/>
      <c r="M42" s="13"/>
      <c r="N42" s="13"/>
      <c r="O42" s="13"/>
      <c r="P42" s="13"/>
    </row>
    <row r="43" spans="2:16" ht="12.75">
      <c r="B43" s="13"/>
      <c r="C43" s="13"/>
      <c r="D43" s="13"/>
      <c r="E43" s="13"/>
      <c r="F43" s="13"/>
      <c r="G43" s="13"/>
      <c r="H43" s="13"/>
      <c r="I43" s="13"/>
      <c r="J43" s="13"/>
      <c r="K43" s="13"/>
      <c r="L43" s="13"/>
      <c r="M43" s="13"/>
      <c r="N43" s="13"/>
      <c r="O43" s="13"/>
      <c r="P43" s="13"/>
    </row>
  </sheetData>
  <mergeCells count="2">
    <mergeCell ref="H6:L6"/>
    <mergeCell ref="B35:P35"/>
  </mergeCells>
  <printOptions horizontalCentered="1"/>
  <pageMargins left="0.5" right="0.5" top="0.5" bottom="0.5" header="0.5" footer="0.5"/>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B2:P425"/>
  <sheetViews>
    <sheetView tabSelected="1" workbookViewId="0" topLeftCell="B184">
      <selection activeCell="D31" sqref="D31:N31"/>
    </sheetView>
  </sheetViews>
  <sheetFormatPr defaultColWidth="9.140625" defaultRowHeight="12.75"/>
  <cols>
    <col min="2" max="2" width="5.140625" style="0" customWidth="1"/>
    <col min="3" max="3" width="0.9921875" style="0" customWidth="1"/>
    <col min="4" max="4" width="4.28125" style="0" customWidth="1"/>
    <col min="5" max="5" width="2.8515625" style="0" customWidth="1"/>
    <col min="6" max="6" width="26.140625" style="0" customWidth="1"/>
    <col min="8" max="8" width="10.57421875" style="0" customWidth="1"/>
    <col min="9" max="9" width="2.57421875" style="0" customWidth="1"/>
    <col min="10" max="10" width="11.421875" style="0" bestFit="1" customWidth="1"/>
    <col min="11" max="11" width="3.421875" style="0" customWidth="1"/>
    <col min="12" max="12" width="10.00390625" style="0" customWidth="1"/>
    <col min="13" max="13" width="2.7109375" style="0" customWidth="1"/>
    <col min="14" max="14" width="11.28125" style="0" customWidth="1"/>
  </cols>
  <sheetData>
    <row r="2" spans="2:3" ht="12.75">
      <c r="B2" s="4" t="s">
        <v>208</v>
      </c>
      <c r="C2" s="4"/>
    </row>
    <row r="3" spans="2:3" ht="12.75">
      <c r="B3" s="4" t="s">
        <v>3</v>
      </c>
      <c r="C3" s="15"/>
    </row>
    <row r="4" spans="2:3" ht="12.75">
      <c r="B4" s="4"/>
      <c r="C4" s="4"/>
    </row>
    <row r="5" spans="2:5" ht="12.75">
      <c r="B5" s="4" t="s">
        <v>71</v>
      </c>
      <c r="C5" s="4"/>
      <c r="D5" s="4" t="s">
        <v>24</v>
      </c>
      <c r="E5" s="4"/>
    </row>
    <row r="6" ht="12.75">
      <c r="D6" s="4"/>
    </row>
    <row r="7" spans="2:5" ht="12.75">
      <c r="B7" s="4" t="s">
        <v>72</v>
      </c>
      <c r="C7" s="4"/>
      <c r="D7" s="36" t="s">
        <v>73</v>
      </c>
      <c r="E7" s="36"/>
    </row>
    <row r="8" ht="12.75">
      <c r="D8" s="4"/>
    </row>
    <row r="9" spans="4:14" ht="39" customHeight="1">
      <c r="D9" s="142" t="s">
        <v>25</v>
      </c>
      <c r="E9" s="142"/>
      <c r="F9" s="142"/>
      <c r="G9" s="142"/>
      <c r="H9" s="142"/>
      <c r="I9" s="142"/>
      <c r="J9" s="142"/>
      <c r="K9" s="142"/>
      <c r="L9" s="142"/>
      <c r="M9" s="142"/>
      <c r="N9" s="142"/>
    </row>
    <row r="10" spans="4:14" ht="15.75" customHeight="1">
      <c r="D10" s="14"/>
      <c r="E10" s="14"/>
      <c r="F10" s="14"/>
      <c r="G10" s="14"/>
      <c r="H10" s="14"/>
      <c r="I10" s="14"/>
      <c r="J10" s="14"/>
      <c r="K10" s="14"/>
      <c r="L10" s="14"/>
      <c r="M10" s="14"/>
      <c r="N10" s="14"/>
    </row>
    <row r="11" spans="4:14" ht="27" customHeight="1">
      <c r="D11" s="142" t="s">
        <v>132</v>
      </c>
      <c r="E11" s="142"/>
      <c r="F11" s="142"/>
      <c r="G11" s="142"/>
      <c r="H11" s="142"/>
      <c r="I11" s="142"/>
      <c r="J11" s="142"/>
      <c r="K11" s="142"/>
      <c r="L11" s="142"/>
      <c r="M11" s="142"/>
      <c r="N11" s="142"/>
    </row>
    <row r="13" spans="2:14" ht="12.75" customHeight="1">
      <c r="B13" s="80" t="s">
        <v>74</v>
      </c>
      <c r="D13" s="82" t="s">
        <v>75</v>
      </c>
      <c r="E13" s="82"/>
      <c r="F13" s="82"/>
      <c r="G13" s="82"/>
      <c r="H13" s="82"/>
      <c r="I13" s="82"/>
      <c r="J13" s="82"/>
      <c r="K13" s="82"/>
      <c r="L13" s="82"/>
      <c r="M13" s="82"/>
      <c r="N13" s="82"/>
    </row>
    <row r="14" spans="4:14" ht="12.75" customHeight="1">
      <c r="D14" s="14"/>
      <c r="E14" s="14"/>
      <c r="F14" s="14"/>
      <c r="G14" s="14"/>
      <c r="H14" s="14"/>
      <c r="I14" s="14"/>
      <c r="J14" s="14"/>
      <c r="K14" s="14"/>
      <c r="L14" s="14"/>
      <c r="M14" s="14"/>
      <c r="N14" s="14"/>
    </row>
    <row r="15" spans="4:14" ht="25.5" customHeight="1">
      <c r="D15" s="142" t="s">
        <v>261</v>
      </c>
      <c r="E15" s="142"/>
      <c r="F15" s="142"/>
      <c r="G15" s="142"/>
      <c r="H15" s="142"/>
      <c r="I15" s="142"/>
      <c r="J15" s="142"/>
      <c r="K15" s="142"/>
      <c r="L15" s="142"/>
      <c r="M15" s="142"/>
      <c r="N15" s="142"/>
    </row>
    <row r="16" spans="4:14" ht="12.75" customHeight="1">
      <c r="D16" s="14"/>
      <c r="E16" s="14"/>
      <c r="F16" s="14"/>
      <c r="G16" s="14"/>
      <c r="H16" s="14"/>
      <c r="I16" s="14"/>
      <c r="J16" s="14"/>
      <c r="K16" s="14"/>
      <c r="L16" s="14"/>
      <c r="M16" s="14"/>
      <c r="N16" s="14"/>
    </row>
    <row r="17" spans="2:14" ht="12.75" customHeight="1">
      <c r="B17" s="80" t="s">
        <v>77</v>
      </c>
      <c r="D17" s="82" t="s">
        <v>76</v>
      </c>
      <c r="E17" s="14"/>
      <c r="F17" s="14"/>
      <c r="G17" s="14"/>
      <c r="H17" s="14"/>
      <c r="I17" s="14"/>
      <c r="J17" s="14"/>
      <c r="K17" s="14"/>
      <c r="L17" s="14"/>
      <c r="M17" s="14"/>
      <c r="N17" s="14"/>
    </row>
    <row r="18" spans="4:14" ht="12.75" customHeight="1">
      <c r="D18" s="14"/>
      <c r="E18" s="14"/>
      <c r="F18" s="14"/>
      <c r="G18" s="14"/>
      <c r="H18" s="14"/>
      <c r="I18" s="14"/>
      <c r="J18" s="14"/>
      <c r="K18" s="14"/>
      <c r="L18" s="14"/>
      <c r="M18" s="14"/>
      <c r="N18" s="14"/>
    </row>
    <row r="19" spans="4:14" ht="12.75" customHeight="1">
      <c r="D19" s="142" t="s">
        <v>160</v>
      </c>
      <c r="E19" s="142"/>
      <c r="F19" s="142"/>
      <c r="G19" s="142"/>
      <c r="H19" s="142"/>
      <c r="I19" s="142"/>
      <c r="J19" s="142"/>
      <c r="K19" s="142"/>
      <c r="L19" s="142"/>
      <c r="M19" s="142"/>
      <c r="N19" s="142"/>
    </row>
    <row r="20" spans="4:14" ht="12.75" customHeight="1">
      <c r="D20" s="14"/>
      <c r="E20" s="14"/>
      <c r="F20" s="14"/>
      <c r="G20" s="14"/>
      <c r="H20" s="14"/>
      <c r="I20" s="14"/>
      <c r="J20" s="14"/>
      <c r="K20" s="14"/>
      <c r="L20" s="14"/>
      <c r="M20" s="14"/>
      <c r="N20" s="14"/>
    </row>
    <row r="21" spans="2:14" ht="12.75" customHeight="1">
      <c r="B21" s="80" t="s">
        <v>78</v>
      </c>
      <c r="D21" s="82" t="s">
        <v>79</v>
      </c>
      <c r="E21" s="14"/>
      <c r="F21" s="14"/>
      <c r="G21" s="14"/>
      <c r="H21" s="14"/>
      <c r="I21" s="14"/>
      <c r="J21" s="14"/>
      <c r="K21" s="14"/>
      <c r="L21" s="14"/>
      <c r="M21" s="14"/>
      <c r="N21" s="14"/>
    </row>
    <row r="22" spans="4:14" ht="12.75" customHeight="1">
      <c r="D22" s="14"/>
      <c r="E22" s="14"/>
      <c r="F22" s="14"/>
      <c r="G22" s="14"/>
      <c r="H22" s="14"/>
      <c r="I22" s="14"/>
      <c r="J22" s="14"/>
      <c r="K22" s="14"/>
      <c r="L22" s="14"/>
      <c r="M22" s="14"/>
      <c r="N22" s="14"/>
    </row>
    <row r="23" spans="4:14" ht="27" customHeight="1">
      <c r="D23" s="142" t="s">
        <v>326</v>
      </c>
      <c r="E23" s="142"/>
      <c r="F23" s="142"/>
      <c r="G23" s="142"/>
      <c r="H23" s="142"/>
      <c r="I23" s="142"/>
      <c r="J23" s="142"/>
      <c r="K23" s="142"/>
      <c r="L23" s="142"/>
      <c r="M23" s="142"/>
      <c r="N23" s="142"/>
    </row>
    <row r="24" spans="4:14" ht="12.75" customHeight="1">
      <c r="D24" s="14"/>
      <c r="E24" s="14"/>
      <c r="F24" s="14"/>
      <c r="G24" s="14"/>
      <c r="H24" s="14"/>
      <c r="I24" s="14"/>
      <c r="J24" s="14"/>
      <c r="K24" s="14"/>
      <c r="L24" s="14"/>
      <c r="M24" s="14"/>
      <c r="N24" s="14"/>
    </row>
    <row r="25" spans="2:14" ht="14.25" customHeight="1">
      <c r="B25" s="80" t="s">
        <v>80</v>
      </c>
      <c r="D25" s="145" t="s">
        <v>50</v>
      </c>
      <c r="E25" s="145"/>
      <c r="F25" s="145"/>
      <c r="G25" s="145"/>
      <c r="H25" s="145"/>
      <c r="I25" s="145"/>
      <c r="J25" s="145"/>
      <c r="K25" s="145"/>
      <c r="L25" s="145"/>
      <c r="M25" s="145"/>
      <c r="N25" s="145"/>
    </row>
    <row r="26" spans="2:14" ht="12.75" customHeight="1">
      <c r="B26" s="80"/>
      <c r="D26" s="82"/>
      <c r="E26" s="14"/>
      <c r="F26" s="14"/>
      <c r="G26" s="14"/>
      <c r="H26" s="14"/>
      <c r="I26" s="14"/>
      <c r="J26" s="14"/>
      <c r="K26" s="14"/>
      <c r="L26" s="14"/>
      <c r="M26" s="14"/>
      <c r="N26" s="14"/>
    </row>
    <row r="27" spans="2:14" ht="24.75" customHeight="1">
      <c r="B27" s="80"/>
      <c r="D27" s="146" t="s">
        <v>21</v>
      </c>
      <c r="E27" s="146"/>
      <c r="F27" s="146"/>
      <c r="G27" s="146"/>
      <c r="H27" s="146"/>
      <c r="I27" s="146"/>
      <c r="J27" s="146"/>
      <c r="K27" s="146"/>
      <c r="L27" s="146"/>
      <c r="M27" s="146"/>
      <c r="N27" s="146"/>
    </row>
    <row r="28" spans="2:14" ht="12.75" customHeight="1">
      <c r="B28" s="80"/>
      <c r="D28" s="82"/>
      <c r="E28" s="14"/>
      <c r="F28" s="14"/>
      <c r="G28" s="14"/>
      <c r="H28" s="14"/>
      <c r="I28" s="14"/>
      <c r="J28" s="14"/>
      <c r="K28" s="14"/>
      <c r="L28" s="14"/>
      <c r="M28" s="14"/>
      <c r="N28" s="14"/>
    </row>
    <row r="29" spans="2:14" ht="12.75" customHeight="1">
      <c r="B29" s="80" t="s">
        <v>81</v>
      </c>
      <c r="D29" s="82" t="s">
        <v>323</v>
      </c>
      <c r="E29" s="14"/>
      <c r="F29" s="14"/>
      <c r="G29" s="14"/>
      <c r="H29" s="14"/>
      <c r="I29" s="14"/>
      <c r="J29" s="14"/>
      <c r="K29" s="14"/>
      <c r="L29" s="14"/>
      <c r="M29" s="14"/>
      <c r="N29" s="14"/>
    </row>
    <row r="30" spans="2:14" ht="12.75" customHeight="1">
      <c r="B30" s="80"/>
      <c r="D30" s="82"/>
      <c r="E30" s="14"/>
      <c r="F30" s="14"/>
      <c r="G30" s="14"/>
      <c r="H30" s="14"/>
      <c r="I30" s="14"/>
      <c r="J30" s="14"/>
      <c r="K30" s="14"/>
      <c r="L30" s="14"/>
      <c r="M30" s="14"/>
      <c r="N30" s="14"/>
    </row>
    <row r="31" spans="2:14" ht="50.25" customHeight="1">
      <c r="B31" s="80"/>
      <c r="D31" s="142" t="s">
        <v>119</v>
      </c>
      <c r="E31" s="142"/>
      <c r="F31" s="142"/>
      <c r="G31" s="142"/>
      <c r="H31" s="142"/>
      <c r="I31" s="142"/>
      <c r="J31" s="142"/>
      <c r="K31" s="142"/>
      <c r="L31" s="142"/>
      <c r="M31" s="142"/>
      <c r="N31" s="142"/>
    </row>
    <row r="32" spans="2:14" ht="12.75" customHeight="1">
      <c r="B32" s="80"/>
      <c r="D32" s="82"/>
      <c r="E32" s="14"/>
      <c r="F32" s="14"/>
      <c r="G32" s="14"/>
      <c r="H32" s="14"/>
      <c r="I32" s="14"/>
      <c r="J32" s="14"/>
      <c r="K32" s="14"/>
      <c r="L32" s="14"/>
      <c r="M32" s="14"/>
      <c r="N32" s="14"/>
    </row>
    <row r="33" spans="2:14" ht="27" customHeight="1">
      <c r="B33" s="80"/>
      <c r="D33" s="142" t="s">
        <v>189</v>
      </c>
      <c r="E33" s="142"/>
      <c r="F33" s="142"/>
      <c r="G33" s="142"/>
      <c r="H33" s="142"/>
      <c r="I33" s="142"/>
      <c r="J33" s="142"/>
      <c r="K33" s="142"/>
      <c r="L33" s="142"/>
      <c r="M33" s="142"/>
      <c r="N33" s="142"/>
    </row>
    <row r="34" spans="2:14" ht="12.75" customHeight="1">
      <c r="B34" s="80"/>
      <c r="D34" s="14"/>
      <c r="E34" s="14"/>
      <c r="F34" s="14"/>
      <c r="G34" s="14"/>
      <c r="H34" s="14"/>
      <c r="I34" s="14"/>
      <c r="J34" s="14"/>
      <c r="K34" s="14"/>
      <c r="L34" s="14"/>
      <c r="M34" s="14"/>
      <c r="N34" s="14"/>
    </row>
    <row r="35" spans="2:14" ht="12.75" customHeight="1">
      <c r="B35" s="80" t="s">
        <v>82</v>
      </c>
      <c r="D35" s="82" t="s">
        <v>285</v>
      </c>
      <c r="E35" s="14"/>
      <c r="F35" s="14"/>
      <c r="G35" s="14"/>
      <c r="H35" s="14"/>
      <c r="I35" s="14"/>
      <c r="J35" s="14"/>
      <c r="K35" s="14"/>
      <c r="L35" s="14"/>
      <c r="M35" s="14"/>
      <c r="N35" s="14"/>
    </row>
    <row r="36" spans="2:14" ht="12.75" customHeight="1">
      <c r="B36" s="80"/>
      <c r="D36" s="82"/>
      <c r="E36" s="14"/>
      <c r="F36" s="14"/>
      <c r="G36" s="14"/>
      <c r="H36" s="14"/>
      <c r="I36" s="14"/>
      <c r="J36" s="14"/>
      <c r="K36" s="14"/>
      <c r="L36" s="14"/>
      <c r="M36" s="14"/>
      <c r="N36" s="14"/>
    </row>
    <row r="37" spans="2:14" ht="12.75" customHeight="1">
      <c r="B37" s="80"/>
      <c r="D37" s="142" t="s">
        <v>115</v>
      </c>
      <c r="E37" s="142"/>
      <c r="F37" s="142"/>
      <c r="G37" s="142"/>
      <c r="H37" s="142"/>
      <c r="I37" s="142"/>
      <c r="J37" s="142"/>
      <c r="K37" s="142"/>
      <c r="L37" s="142"/>
      <c r="M37" s="142"/>
      <c r="N37" s="142"/>
    </row>
    <row r="38" spans="2:14" ht="12.75" customHeight="1">
      <c r="B38" s="80"/>
      <c r="D38" s="82"/>
      <c r="E38" s="14"/>
      <c r="F38" s="14"/>
      <c r="G38" s="14"/>
      <c r="H38" s="14"/>
      <c r="I38" s="14"/>
      <c r="J38" s="14"/>
      <c r="K38" s="14"/>
      <c r="L38" s="14"/>
      <c r="M38" s="14"/>
      <c r="N38" s="14"/>
    </row>
    <row r="39" spans="2:5" ht="13.5" customHeight="1">
      <c r="B39" s="80" t="s">
        <v>83</v>
      </c>
      <c r="D39" s="36" t="s">
        <v>84</v>
      </c>
      <c r="E39" s="4"/>
    </row>
    <row r="41" spans="4:14" ht="27.75" customHeight="1">
      <c r="D41" s="146" t="s">
        <v>166</v>
      </c>
      <c r="E41" s="146"/>
      <c r="F41" s="146"/>
      <c r="G41" s="146"/>
      <c r="H41" s="146"/>
      <c r="I41" s="146"/>
      <c r="J41" s="146"/>
      <c r="K41" s="146"/>
      <c r="L41" s="146"/>
      <c r="M41" s="146"/>
      <c r="N41" s="146"/>
    </row>
    <row r="43" spans="2:4" ht="13.5" customHeight="1">
      <c r="B43" s="80" t="s">
        <v>85</v>
      </c>
      <c r="D43" s="36" t="s">
        <v>86</v>
      </c>
    </row>
    <row r="45" spans="4:14" ht="39.75" customHeight="1">
      <c r="D45" s="142" t="s">
        <v>17</v>
      </c>
      <c r="E45" s="142"/>
      <c r="F45" s="142"/>
      <c r="G45" s="142"/>
      <c r="H45" s="142"/>
      <c r="I45" s="142"/>
      <c r="J45" s="142"/>
      <c r="K45" s="142"/>
      <c r="L45" s="142"/>
      <c r="M45" s="142"/>
      <c r="N45" s="142"/>
    </row>
    <row r="47" spans="2:4" ht="13.5" customHeight="1">
      <c r="B47" s="80" t="s">
        <v>87</v>
      </c>
      <c r="D47" s="36" t="s">
        <v>91</v>
      </c>
    </row>
    <row r="49" spans="4:14" ht="25.5" customHeight="1">
      <c r="D49" s="142" t="s">
        <v>143</v>
      </c>
      <c r="E49" s="142"/>
      <c r="F49" s="142"/>
      <c r="G49" s="142"/>
      <c r="H49" s="142"/>
      <c r="I49" s="142"/>
      <c r="J49" s="142"/>
      <c r="K49" s="142"/>
      <c r="L49" s="142"/>
      <c r="M49" s="142"/>
      <c r="N49" s="142"/>
    </row>
    <row r="51" spans="2:14" ht="13.5" customHeight="1">
      <c r="B51" s="80" t="s">
        <v>92</v>
      </c>
      <c r="D51" s="145" t="s">
        <v>51</v>
      </c>
      <c r="E51" s="145"/>
      <c r="F51" s="145"/>
      <c r="G51" s="145"/>
      <c r="H51" s="145"/>
      <c r="I51" s="145"/>
      <c r="J51" s="145"/>
      <c r="K51" s="145"/>
      <c r="L51" s="145"/>
      <c r="M51" s="145"/>
      <c r="N51" s="145"/>
    </row>
    <row r="53" spans="4:14" ht="77.25" customHeight="1">
      <c r="D53" s="142" t="s">
        <v>117</v>
      </c>
      <c r="E53" s="142"/>
      <c r="F53" s="142"/>
      <c r="G53" s="142"/>
      <c r="H53" s="142"/>
      <c r="I53" s="142"/>
      <c r="J53" s="142"/>
      <c r="K53" s="142"/>
      <c r="L53" s="142"/>
      <c r="M53" s="142"/>
      <c r="N53" s="142"/>
    </row>
    <row r="55" spans="4:14" ht="26.25" customHeight="1">
      <c r="D55" s="142" t="s">
        <v>141</v>
      </c>
      <c r="E55" s="142"/>
      <c r="F55" s="142"/>
      <c r="G55" s="142"/>
      <c r="H55" s="142"/>
      <c r="I55" s="142"/>
      <c r="J55" s="142"/>
      <c r="K55" s="142"/>
      <c r="L55" s="142"/>
      <c r="M55" s="142"/>
      <c r="N55" s="142"/>
    </row>
    <row r="57" spans="2:4" ht="12.75">
      <c r="B57" s="80" t="s">
        <v>93</v>
      </c>
      <c r="D57" s="36" t="s">
        <v>291</v>
      </c>
    </row>
    <row r="59" spans="4:14" ht="51" customHeight="1">
      <c r="D59" s="146" t="s">
        <v>142</v>
      </c>
      <c r="E59" s="146"/>
      <c r="F59" s="146"/>
      <c r="G59" s="146"/>
      <c r="H59" s="146"/>
      <c r="I59" s="146"/>
      <c r="J59" s="146"/>
      <c r="K59" s="146"/>
      <c r="L59" s="146"/>
      <c r="M59" s="146"/>
      <c r="N59" s="146"/>
    </row>
    <row r="61" spans="4:14" ht="15" customHeight="1">
      <c r="D61" s="148" t="s">
        <v>262</v>
      </c>
      <c r="E61" s="148"/>
      <c r="F61" s="148"/>
      <c r="G61" s="148"/>
      <c r="H61" s="148"/>
      <c r="I61" s="148"/>
      <c r="J61" s="148"/>
      <c r="K61" s="148"/>
      <c r="L61" s="148"/>
      <c r="M61" s="148"/>
      <c r="N61" s="148"/>
    </row>
    <row r="63" spans="2:4" ht="12.75">
      <c r="B63" s="4" t="s">
        <v>125</v>
      </c>
      <c r="D63" s="36" t="s">
        <v>52</v>
      </c>
    </row>
    <row r="65" spans="4:5" ht="12.75">
      <c r="D65" s="4" t="s">
        <v>156</v>
      </c>
      <c r="E65" s="4" t="s">
        <v>18</v>
      </c>
    </row>
    <row r="67" spans="4:14" ht="26.25" customHeight="1">
      <c r="D67" s="137"/>
      <c r="E67" s="137" t="s">
        <v>89</v>
      </c>
      <c r="F67" s="142" t="s">
        <v>202</v>
      </c>
      <c r="G67" s="142"/>
      <c r="H67" s="142"/>
      <c r="I67" s="142"/>
      <c r="J67" s="142"/>
      <c r="K67" s="142"/>
      <c r="L67" s="142"/>
      <c r="M67" s="142"/>
      <c r="N67" s="142"/>
    </row>
    <row r="68" spans="4:14" ht="13.5" customHeight="1">
      <c r="D68" s="14"/>
      <c r="E68" s="14"/>
      <c r="F68" s="14"/>
      <c r="G68" s="14"/>
      <c r="H68" s="14"/>
      <c r="I68" s="14"/>
      <c r="J68" s="14"/>
      <c r="K68" s="14"/>
      <c r="L68" s="14"/>
      <c r="M68" s="14"/>
      <c r="N68" s="14"/>
    </row>
    <row r="69" spans="4:14" ht="76.5" customHeight="1">
      <c r="D69" s="14"/>
      <c r="E69" s="14" t="s">
        <v>90</v>
      </c>
      <c r="F69" s="142" t="s">
        <v>334</v>
      </c>
      <c r="G69" s="142"/>
      <c r="H69" s="142"/>
      <c r="I69" s="142"/>
      <c r="J69" s="142"/>
      <c r="K69" s="142"/>
      <c r="L69" s="142"/>
      <c r="M69" s="142"/>
      <c r="N69" s="142"/>
    </row>
    <row r="71" spans="4:5" ht="12.75">
      <c r="D71" s="4" t="s">
        <v>157</v>
      </c>
      <c r="E71" s="4" t="s">
        <v>126</v>
      </c>
    </row>
    <row r="72" spans="12:14" ht="12.75">
      <c r="L72" s="60" t="s">
        <v>0</v>
      </c>
      <c r="N72" s="59" t="s">
        <v>1</v>
      </c>
    </row>
    <row r="73" spans="12:14" ht="12.75">
      <c r="L73" s="34" t="s">
        <v>152</v>
      </c>
      <c r="N73" s="11" t="s">
        <v>152</v>
      </c>
    </row>
    <row r="74" spans="4:14" ht="39" customHeight="1" thickBot="1">
      <c r="D74" s="37"/>
      <c r="E74" s="142" t="s">
        <v>118</v>
      </c>
      <c r="F74" s="142"/>
      <c r="G74" s="142"/>
      <c r="H74" s="142"/>
      <c r="I74" s="142"/>
      <c r="J74" s="142"/>
      <c r="L74" s="21">
        <v>34903</v>
      </c>
      <c r="M74" s="61"/>
      <c r="N74" s="61">
        <v>34455</v>
      </c>
    </row>
    <row r="76" spans="4:5" ht="12.75">
      <c r="D76" s="4" t="s">
        <v>170</v>
      </c>
      <c r="E76" s="4" t="s">
        <v>244</v>
      </c>
    </row>
    <row r="77" spans="11:14" ht="12.75">
      <c r="K77" s="140" t="s">
        <v>245</v>
      </c>
      <c r="L77" s="140"/>
      <c r="N77" s="34" t="s">
        <v>247</v>
      </c>
    </row>
    <row r="78" spans="9:14" ht="12.75">
      <c r="I78" s="140" t="s">
        <v>158</v>
      </c>
      <c r="J78" s="140"/>
      <c r="K78" s="140" t="s">
        <v>246</v>
      </c>
      <c r="L78" s="140"/>
      <c r="N78" s="34" t="s">
        <v>248</v>
      </c>
    </row>
    <row r="79" spans="9:14" ht="12.75">
      <c r="I79" s="139" t="s">
        <v>152</v>
      </c>
      <c r="J79" s="139"/>
      <c r="K79" s="139" t="s">
        <v>152</v>
      </c>
      <c r="L79" s="139"/>
      <c r="N79" s="11" t="s">
        <v>152</v>
      </c>
    </row>
    <row r="80" spans="5:14" ht="12.75">
      <c r="E80" t="s">
        <v>249</v>
      </c>
      <c r="J80" s="126">
        <v>7102</v>
      </c>
      <c r="K80" s="34"/>
      <c r="L80" s="126">
        <v>300</v>
      </c>
      <c r="N80" s="106">
        <v>6802</v>
      </c>
    </row>
    <row r="81" spans="5:14" ht="12.75">
      <c r="E81" t="s">
        <v>250</v>
      </c>
      <c r="J81" s="126">
        <v>258</v>
      </c>
      <c r="L81" s="126">
        <v>252</v>
      </c>
      <c r="N81" s="6">
        <v>6</v>
      </c>
    </row>
    <row r="82" ht="12.75">
      <c r="N82" s="3"/>
    </row>
    <row r="83" ht="12.75">
      <c r="N83" s="3"/>
    </row>
    <row r="84" ht="12.75">
      <c r="N84" s="3"/>
    </row>
    <row r="85" ht="12.75">
      <c r="N85" s="3"/>
    </row>
    <row r="87" spans="2:14" ht="25.5" customHeight="1">
      <c r="B87" s="83" t="s">
        <v>94</v>
      </c>
      <c r="D87" s="151" t="s">
        <v>26</v>
      </c>
      <c r="E87" s="151"/>
      <c r="F87" s="151"/>
      <c r="G87" s="151"/>
      <c r="H87" s="151"/>
      <c r="I87" s="151"/>
      <c r="J87" s="151"/>
      <c r="K87" s="151"/>
      <c r="L87" s="151"/>
      <c r="M87" s="151"/>
      <c r="N87" s="151"/>
    </row>
    <row r="89" spans="2:4" ht="12.75">
      <c r="B89" s="4" t="s">
        <v>95</v>
      </c>
      <c r="D89" s="36" t="s">
        <v>96</v>
      </c>
    </row>
    <row r="91" spans="4:14" ht="64.5" customHeight="1">
      <c r="D91" s="146" t="s">
        <v>27</v>
      </c>
      <c r="E91" s="146"/>
      <c r="F91" s="146"/>
      <c r="G91" s="146"/>
      <c r="H91" s="146"/>
      <c r="I91" s="146"/>
      <c r="J91" s="146"/>
      <c r="K91" s="146"/>
      <c r="L91" s="146"/>
      <c r="M91" s="142"/>
      <c r="N91" s="142"/>
    </row>
    <row r="92" spans="4:14" ht="13.5" customHeight="1">
      <c r="D92" s="125"/>
      <c r="E92" s="125"/>
      <c r="F92" s="125"/>
      <c r="G92" s="125"/>
      <c r="H92" s="125"/>
      <c r="I92" s="125"/>
      <c r="J92" s="125"/>
      <c r="K92" s="125"/>
      <c r="L92" s="125"/>
      <c r="M92" s="14"/>
      <c r="N92" s="14"/>
    </row>
    <row r="93" spans="4:14" ht="51" customHeight="1">
      <c r="D93" s="152" t="s">
        <v>28</v>
      </c>
      <c r="E93" s="153"/>
      <c r="F93" s="153"/>
      <c r="G93" s="153"/>
      <c r="H93" s="153"/>
      <c r="I93" s="153"/>
      <c r="J93" s="153"/>
      <c r="K93" s="153"/>
      <c r="L93" s="153"/>
      <c r="M93" s="153"/>
      <c r="N93" s="153"/>
    </row>
    <row r="95" spans="2:14" ht="15" customHeight="1">
      <c r="B95" s="84" t="s">
        <v>97</v>
      </c>
      <c r="D95" s="147" t="s">
        <v>55</v>
      </c>
      <c r="E95" s="147"/>
      <c r="F95" s="147"/>
      <c r="G95" s="147"/>
      <c r="H95" s="147"/>
      <c r="I95" s="147"/>
      <c r="J95" s="147"/>
      <c r="K95" s="147"/>
      <c r="L95" s="147"/>
      <c r="M95" s="147"/>
      <c r="N95" s="147"/>
    </row>
    <row r="97" spans="4:14" ht="26.25" customHeight="1">
      <c r="D97" s="142" t="s">
        <v>333</v>
      </c>
      <c r="E97" s="142"/>
      <c r="F97" s="142"/>
      <c r="G97" s="142"/>
      <c r="H97" s="142"/>
      <c r="I97" s="142"/>
      <c r="J97" s="142"/>
      <c r="K97" s="142"/>
      <c r="L97" s="142"/>
      <c r="M97" s="142"/>
      <c r="N97" s="142"/>
    </row>
    <row r="99" spans="2:4" ht="12.75">
      <c r="B99" s="84" t="s">
        <v>98</v>
      </c>
      <c r="D99" s="36" t="s">
        <v>70</v>
      </c>
    </row>
    <row r="101" spans="4:14" ht="64.5" customHeight="1">
      <c r="D101" s="142" t="s">
        <v>335</v>
      </c>
      <c r="E101" s="142"/>
      <c r="F101" s="142"/>
      <c r="G101" s="142"/>
      <c r="H101" s="142"/>
      <c r="I101" s="142"/>
      <c r="J101" s="142"/>
      <c r="K101" s="142"/>
      <c r="L101" s="142"/>
      <c r="M101" s="142"/>
      <c r="N101" s="142"/>
    </row>
    <row r="102" ht="12.75" customHeight="1"/>
    <row r="103" spans="2:4" ht="12.75" customHeight="1">
      <c r="B103" s="84" t="s">
        <v>99</v>
      </c>
      <c r="D103" s="36" t="s">
        <v>207</v>
      </c>
    </row>
    <row r="105" ht="12.75">
      <c r="D105" t="s">
        <v>22</v>
      </c>
    </row>
    <row r="107" spans="2:4" ht="12.75">
      <c r="B107" s="84" t="s">
        <v>100</v>
      </c>
      <c r="D107" s="36" t="s">
        <v>135</v>
      </c>
    </row>
    <row r="108" spans="8:14" ht="12.75">
      <c r="H108" s="140" t="s">
        <v>168</v>
      </c>
      <c r="I108" s="140"/>
      <c r="J108" s="140"/>
      <c r="L108" s="140" t="s">
        <v>2</v>
      </c>
      <c r="M108" s="140"/>
      <c r="N108" s="140"/>
    </row>
    <row r="109" spans="8:14" ht="12.75">
      <c r="H109" s="60" t="s">
        <v>0</v>
      </c>
      <c r="J109" s="59" t="s">
        <v>1</v>
      </c>
      <c r="L109" s="60" t="str">
        <f>+H109</f>
        <v>30.6.2004</v>
      </c>
      <c r="N109" s="59" t="str">
        <f>+J109</f>
        <v>30.6.2003</v>
      </c>
    </row>
    <row r="110" spans="8:14" ht="12.75">
      <c r="H110" s="34" t="s">
        <v>152</v>
      </c>
      <c r="J110" s="11" t="s">
        <v>152</v>
      </c>
      <c r="L110" s="34" t="s">
        <v>152</v>
      </c>
      <c r="N110" s="11" t="s">
        <v>152</v>
      </c>
    </row>
    <row r="111" ht="12.75">
      <c r="D111" t="s">
        <v>214</v>
      </c>
    </row>
    <row r="112" spans="4:14" ht="12.75">
      <c r="D112" s="56" t="s">
        <v>315</v>
      </c>
      <c r="H112" s="22">
        <v>414</v>
      </c>
      <c r="I112" s="6"/>
      <c r="J112" s="6">
        <v>-176</v>
      </c>
      <c r="K112" s="6"/>
      <c r="L112" s="22">
        <v>129</v>
      </c>
      <c r="M112" s="6"/>
      <c r="N112" s="6">
        <v>-268</v>
      </c>
    </row>
    <row r="113" spans="4:14" ht="12.75">
      <c r="D113" t="s">
        <v>324</v>
      </c>
      <c r="H113" s="10">
        <f>+KLSE_CPL!H27</f>
        <v>-13591</v>
      </c>
      <c r="I113" s="7"/>
      <c r="J113" s="16">
        <f>+KLSE_CPL!J27</f>
        <v>-13828</v>
      </c>
      <c r="K113" s="7"/>
      <c r="L113" s="22">
        <f>+KLSE_CPL!L27</f>
        <v>-26867</v>
      </c>
      <c r="M113" s="7"/>
      <c r="N113" s="9">
        <f>+KLSE_CPL!N27</f>
        <v>-26930</v>
      </c>
    </row>
    <row r="114" spans="4:14" ht="12.75">
      <c r="D114" s="56" t="s">
        <v>54</v>
      </c>
      <c r="H114" s="10">
        <f>+KLSE_CPL!H28</f>
        <v>0</v>
      </c>
      <c r="I114" s="7"/>
      <c r="J114" s="16">
        <f>+KLSE_CPL!J28</f>
        <v>0</v>
      </c>
      <c r="K114" s="7"/>
      <c r="L114" s="22">
        <f>+KLSE_CPL!L28</f>
        <v>0</v>
      </c>
      <c r="M114" s="7"/>
      <c r="N114" s="9">
        <f>+KLSE_CPL!N28</f>
        <v>0</v>
      </c>
    </row>
    <row r="115" spans="8:14" ht="13.5" thickBot="1">
      <c r="H115" s="24">
        <f>SUM(H112:H114)</f>
        <v>-13177</v>
      </c>
      <c r="I115" s="76"/>
      <c r="J115" s="76">
        <f>SUM(J112:J114)</f>
        <v>-14004</v>
      </c>
      <c r="K115" s="76"/>
      <c r="L115" s="24">
        <f>SUM(L112:L114)</f>
        <v>-26738</v>
      </c>
      <c r="M115" s="76"/>
      <c r="N115" s="76">
        <f>SUM(N112:N114)</f>
        <v>-27198</v>
      </c>
    </row>
    <row r="116" spans="8:14" ht="12.75">
      <c r="H116" s="6"/>
      <c r="I116" s="6"/>
      <c r="J116" s="6"/>
      <c r="K116" s="6"/>
      <c r="L116" s="22"/>
      <c r="M116" s="6"/>
      <c r="N116" s="6"/>
    </row>
    <row r="117" spans="4:14" ht="25.5" customHeight="1">
      <c r="D117" s="142" t="s">
        <v>171</v>
      </c>
      <c r="E117" s="142"/>
      <c r="F117" s="142"/>
      <c r="G117" s="142"/>
      <c r="H117" s="142"/>
      <c r="I117" s="142"/>
      <c r="J117" s="142"/>
      <c r="K117" s="142"/>
      <c r="L117" s="142"/>
      <c r="M117" s="142"/>
      <c r="N117" s="142"/>
    </row>
    <row r="119" spans="2:4" ht="12.75">
      <c r="B119" s="84" t="s">
        <v>101</v>
      </c>
      <c r="D119" s="36" t="s">
        <v>102</v>
      </c>
    </row>
    <row r="121" spans="4:14" ht="12.75" customHeight="1">
      <c r="D121" s="142" t="s">
        <v>63</v>
      </c>
      <c r="E121" s="142"/>
      <c r="F121" s="142"/>
      <c r="G121" s="142"/>
      <c r="H121" s="142"/>
      <c r="I121" s="142"/>
      <c r="J121" s="142"/>
      <c r="K121" s="142"/>
      <c r="L121" s="142"/>
      <c r="M121" s="142"/>
      <c r="N121" s="142"/>
    </row>
    <row r="123" spans="2:4" ht="12.75">
      <c r="B123" s="84" t="s">
        <v>103</v>
      </c>
      <c r="D123" s="36" t="s">
        <v>64</v>
      </c>
    </row>
    <row r="125" spans="4:15" ht="12.75" customHeight="1">
      <c r="D125" s="87" t="s">
        <v>156</v>
      </c>
      <c r="E125" s="146" t="s">
        <v>69</v>
      </c>
      <c r="F125" s="146"/>
      <c r="G125" s="146"/>
      <c r="H125" s="146"/>
      <c r="I125" s="146"/>
      <c r="J125" s="146"/>
      <c r="K125" s="146"/>
      <c r="L125" s="146"/>
      <c r="M125" s="146"/>
      <c r="N125" s="146"/>
      <c r="O125" s="86"/>
    </row>
    <row r="126" spans="4:14" ht="14.25" customHeight="1" hidden="1">
      <c r="D126" s="15"/>
      <c r="E126" s="146"/>
      <c r="F126" s="146"/>
      <c r="G126" s="146"/>
      <c r="H126" s="146"/>
      <c r="I126" s="146"/>
      <c r="J126" s="146"/>
      <c r="K126" s="146"/>
      <c r="L126" s="146"/>
      <c r="M126" s="146"/>
      <c r="N126" s="146"/>
    </row>
    <row r="127" spans="4:14" ht="12.75">
      <c r="D127" s="15"/>
      <c r="E127" s="14"/>
      <c r="F127" s="14"/>
      <c r="G127" s="14"/>
      <c r="H127" s="14"/>
      <c r="I127" s="14"/>
      <c r="J127" s="14"/>
      <c r="K127" s="14"/>
      <c r="L127" s="14"/>
      <c r="M127" s="14"/>
      <c r="N127" s="14"/>
    </row>
    <row r="128" spans="4:5" ht="12.75">
      <c r="D128" s="87" t="s">
        <v>157</v>
      </c>
      <c r="E128" s="15" t="s">
        <v>7</v>
      </c>
    </row>
    <row r="129" ht="12.75">
      <c r="N129" s="85" t="s">
        <v>152</v>
      </c>
    </row>
    <row r="130" spans="5:14" ht="12.75">
      <c r="E130" t="s">
        <v>158</v>
      </c>
      <c r="N130" s="15">
        <v>471</v>
      </c>
    </row>
    <row r="131" spans="5:14" ht="12.75">
      <c r="E131" t="s">
        <v>320</v>
      </c>
      <c r="N131" s="15">
        <v>12</v>
      </c>
    </row>
    <row r="132" spans="5:14" ht="12.75">
      <c r="E132" t="s">
        <v>159</v>
      </c>
      <c r="N132" s="15">
        <v>13</v>
      </c>
    </row>
    <row r="134" spans="2:4" ht="12.75">
      <c r="B134" s="84" t="s">
        <v>104</v>
      </c>
      <c r="D134" s="36" t="s">
        <v>105</v>
      </c>
    </row>
    <row r="136" spans="4:14" ht="12.75" customHeight="1">
      <c r="D136" s="142" t="s">
        <v>150</v>
      </c>
      <c r="E136" s="142"/>
      <c r="F136" s="142"/>
      <c r="G136" s="142"/>
      <c r="H136" s="142"/>
      <c r="I136" s="142"/>
      <c r="J136" s="142"/>
      <c r="K136" s="142"/>
      <c r="L136" s="142"/>
      <c r="M136" s="142"/>
      <c r="N136" s="142"/>
    </row>
    <row r="138" spans="2:4" ht="12.75">
      <c r="B138" s="84" t="s">
        <v>106</v>
      </c>
      <c r="D138" s="36" t="s">
        <v>107</v>
      </c>
    </row>
    <row r="140" ht="12.75">
      <c r="D140" t="s">
        <v>133</v>
      </c>
    </row>
    <row r="141" spans="12:14" ht="12.75">
      <c r="L141" s="34" t="s">
        <v>321</v>
      </c>
      <c r="M141" s="4"/>
      <c r="N141" s="34" t="s">
        <v>322</v>
      </c>
    </row>
    <row r="142" spans="12:14" ht="12.75">
      <c r="L142" s="34" t="s">
        <v>152</v>
      </c>
      <c r="M142" s="4"/>
      <c r="N142" s="34" t="s">
        <v>152</v>
      </c>
    </row>
    <row r="143" ht="12.75">
      <c r="D143" s="4" t="s">
        <v>162</v>
      </c>
    </row>
    <row r="144" spans="4:14" ht="12.75">
      <c r="D144" s="15" t="s">
        <v>161</v>
      </c>
      <c r="L144" s="6">
        <v>0</v>
      </c>
      <c r="M144" s="6"/>
      <c r="N144" s="6">
        <v>1011518</v>
      </c>
    </row>
    <row r="145" spans="4:14" ht="12.75">
      <c r="D145" s="15" t="s">
        <v>169</v>
      </c>
      <c r="L145" s="6">
        <v>0</v>
      </c>
      <c r="M145" s="6"/>
      <c r="N145" s="6">
        <v>35000</v>
      </c>
    </row>
    <row r="146" spans="4:14" ht="12.75">
      <c r="D146" s="15" t="s">
        <v>286</v>
      </c>
      <c r="L146" s="6">
        <v>0</v>
      </c>
      <c r="M146" s="6"/>
      <c r="N146" s="6">
        <v>87000</v>
      </c>
    </row>
    <row r="147" spans="4:14" ht="12.75">
      <c r="D147" s="15" t="s">
        <v>163</v>
      </c>
      <c r="L147" s="6">
        <v>35876</v>
      </c>
      <c r="M147" s="6"/>
      <c r="N147" s="6">
        <v>85899</v>
      </c>
    </row>
    <row r="148" spans="4:14" ht="12.75">
      <c r="D148" s="15" t="s">
        <v>287</v>
      </c>
      <c r="L148" s="6">
        <v>0</v>
      </c>
      <c r="M148" s="6"/>
      <c r="N148" s="6">
        <v>227909</v>
      </c>
    </row>
    <row r="149" spans="4:14" ht="12.75">
      <c r="D149" s="15" t="s">
        <v>164</v>
      </c>
      <c r="L149" s="6">
        <v>51083</v>
      </c>
      <c r="M149" s="6"/>
      <c r="N149" s="6">
        <v>11723</v>
      </c>
    </row>
    <row r="150" spans="4:14" ht="12.75">
      <c r="D150" s="15" t="s">
        <v>120</v>
      </c>
      <c r="L150" s="6">
        <v>25000</v>
      </c>
      <c r="M150" s="6"/>
      <c r="N150" s="6">
        <v>0</v>
      </c>
    </row>
    <row r="151" spans="4:14" ht="12.75">
      <c r="D151" s="15" t="s">
        <v>165</v>
      </c>
      <c r="L151" s="23">
        <v>1295</v>
      </c>
      <c r="M151" s="23"/>
      <c r="N151" s="23">
        <v>3392</v>
      </c>
    </row>
    <row r="152" spans="12:14" ht="13.5" thickBot="1">
      <c r="L152" s="88">
        <f>SUM(L144:L151)</f>
        <v>113254</v>
      </c>
      <c r="M152" s="61"/>
      <c r="N152" s="61">
        <f>SUM(N144:N151)</f>
        <v>1462441</v>
      </c>
    </row>
    <row r="154" spans="4:14" ht="63.75" customHeight="1">
      <c r="D154" s="146" t="s">
        <v>29</v>
      </c>
      <c r="E154" s="142"/>
      <c r="F154" s="142"/>
      <c r="G154" s="142"/>
      <c r="H154" s="142"/>
      <c r="I154" s="142"/>
      <c r="J154" s="142"/>
      <c r="K154" s="142"/>
      <c r="L154" s="142"/>
      <c r="M154" s="142"/>
      <c r="N154" s="142"/>
    </row>
    <row r="155" spans="4:14" ht="12.75">
      <c r="D155" s="125"/>
      <c r="E155" s="14"/>
      <c r="F155" s="14"/>
      <c r="G155" s="14"/>
      <c r="H155" s="14"/>
      <c r="I155" s="14"/>
      <c r="J155" s="14"/>
      <c r="K155" s="14"/>
      <c r="L155" s="14"/>
      <c r="M155" s="14"/>
      <c r="N155" s="14"/>
    </row>
    <row r="156" spans="4:14" ht="26.25" customHeight="1">
      <c r="D156" s="138" t="s">
        <v>156</v>
      </c>
      <c r="E156" s="142" t="s">
        <v>139</v>
      </c>
      <c r="F156" s="142"/>
      <c r="G156" s="142"/>
      <c r="H156" s="142"/>
      <c r="I156" s="142"/>
      <c r="J156" s="142"/>
      <c r="K156" s="142"/>
      <c r="L156" s="142"/>
      <c r="M156" s="142"/>
      <c r="N156" s="142"/>
    </row>
    <row r="157" spans="4:14" ht="12.75">
      <c r="D157" s="125"/>
      <c r="E157" s="14"/>
      <c r="F157" s="14"/>
      <c r="G157" s="14"/>
      <c r="H157" s="14"/>
      <c r="I157" s="14"/>
      <c r="J157" s="14"/>
      <c r="K157" s="14"/>
      <c r="L157" s="14"/>
      <c r="M157" s="14"/>
      <c r="N157" s="14"/>
    </row>
    <row r="158" spans="4:14" ht="52.5" customHeight="1">
      <c r="D158" s="138" t="s">
        <v>157</v>
      </c>
      <c r="E158" s="142" t="s">
        <v>116</v>
      </c>
      <c r="F158" s="142"/>
      <c r="G158" s="142"/>
      <c r="H158" s="142"/>
      <c r="I158" s="142"/>
      <c r="J158" s="142"/>
      <c r="K158" s="142"/>
      <c r="L158" s="142"/>
      <c r="M158" s="142"/>
      <c r="N158" s="142"/>
    </row>
    <row r="159" spans="4:14" ht="12.75">
      <c r="D159" s="125"/>
      <c r="E159" s="14"/>
      <c r="F159" s="14"/>
      <c r="G159" s="14"/>
      <c r="H159" s="14"/>
      <c r="I159" s="14"/>
      <c r="J159" s="14"/>
      <c r="K159" s="14"/>
      <c r="L159" s="14"/>
      <c r="M159" s="14"/>
      <c r="N159" s="14"/>
    </row>
    <row r="160" spans="4:14" ht="27" customHeight="1">
      <c r="D160" s="138" t="s">
        <v>170</v>
      </c>
      <c r="E160" s="142" t="s">
        <v>197</v>
      </c>
      <c r="F160" s="142"/>
      <c r="G160" s="142"/>
      <c r="H160" s="142"/>
      <c r="I160" s="142"/>
      <c r="J160" s="142"/>
      <c r="K160" s="142"/>
      <c r="L160" s="142"/>
      <c r="M160" s="142"/>
      <c r="N160" s="142"/>
    </row>
    <row r="162" spans="2:4" ht="12.75">
      <c r="B162" s="84" t="s">
        <v>108</v>
      </c>
      <c r="D162" s="36" t="s">
        <v>109</v>
      </c>
    </row>
    <row r="164" spans="4:14" ht="14.25" customHeight="1">
      <c r="D164" s="146" t="s">
        <v>181</v>
      </c>
      <c r="E164" s="146"/>
      <c r="F164" s="146"/>
      <c r="G164" s="146"/>
      <c r="H164" s="146"/>
      <c r="I164" s="146"/>
      <c r="J164" s="146"/>
      <c r="K164" s="146"/>
      <c r="L164" s="146"/>
      <c r="M164" s="146"/>
      <c r="N164" s="146"/>
    </row>
    <row r="166" spans="2:4" ht="12.75">
      <c r="B166" s="84" t="s">
        <v>110</v>
      </c>
      <c r="D166" s="36" t="s">
        <v>111</v>
      </c>
    </row>
    <row r="167" spans="2:4" ht="12.75">
      <c r="B167" s="84"/>
      <c r="D167" s="36"/>
    </row>
    <row r="168" spans="2:14" ht="12.75" customHeight="1">
      <c r="B168" s="84"/>
      <c r="D168" s="146" t="s">
        <v>196</v>
      </c>
      <c r="E168" s="142"/>
      <c r="F168" s="142"/>
      <c r="G168" s="142"/>
      <c r="H168" s="142"/>
      <c r="I168" s="142"/>
      <c r="J168" s="142"/>
      <c r="K168" s="142"/>
      <c r="L168" s="142"/>
      <c r="M168" s="142"/>
      <c r="N168" s="142"/>
    </row>
    <row r="170" spans="2:4" ht="12.75">
      <c r="B170" s="84" t="s">
        <v>112</v>
      </c>
      <c r="D170" s="36" t="s">
        <v>134</v>
      </c>
    </row>
    <row r="172" spans="4:14" ht="12.75" customHeight="1">
      <c r="D172" s="142" t="s">
        <v>263</v>
      </c>
      <c r="E172" s="142"/>
      <c r="F172" s="142"/>
      <c r="G172" s="142"/>
      <c r="H172" s="142"/>
      <c r="I172" s="142"/>
      <c r="J172" s="142"/>
      <c r="K172" s="142"/>
      <c r="L172" s="142"/>
      <c r="M172" s="142"/>
      <c r="N172" s="142"/>
    </row>
    <row r="174" spans="2:4" ht="12.75">
      <c r="B174" s="84" t="s">
        <v>113</v>
      </c>
      <c r="D174" s="36" t="s">
        <v>65</v>
      </c>
    </row>
    <row r="176" spans="8:14" ht="12.75">
      <c r="H176" s="140" t="s">
        <v>168</v>
      </c>
      <c r="I176" s="140"/>
      <c r="J176" s="140"/>
      <c r="L176" s="140" t="s">
        <v>2</v>
      </c>
      <c r="M176" s="140"/>
      <c r="N176" s="140"/>
    </row>
    <row r="177" spans="8:14" ht="12.75">
      <c r="H177" s="60" t="s">
        <v>0</v>
      </c>
      <c r="J177" s="59" t="s">
        <v>1</v>
      </c>
      <c r="L177" s="60" t="s">
        <v>0</v>
      </c>
      <c r="N177" s="59" t="s">
        <v>1</v>
      </c>
    </row>
    <row r="178" spans="4:12" ht="12.75">
      <c r="D178" s="4" t="s">
        <v>156</v>
      </c>
      <c r="E178" s="4" t="s">
        <v>123</v>
      </c>
      <c r="F178" s="4"/>
      <c r="L178" s="4"/>
    </row>
    <row r="179" spans="4:12" ht="12.75">
      <c r="D179" s="4"/>
      <c r="E179" s="4"/>
      <c r="F179" s="4"/>
      <c r="H179" s="4"/>
      <c r="L179" s="4"/>
    </row>
    <row r="180" spans="4:14" ht="39" customHeight="1" thickBot="1">
      <c r="D180" s="142" t="s">
        <v>66</v>
      </c>
      <c r="E180" s="142"/>
      <c r="F180" s="142"/>
      <c r="G180" t="s">
        <v>318</v>
      </c>
      <c r="H180" s="21">
        <f>+KLSE_CPL!H31</f>
        <v>33544</v>
      </c>
      <c r="I180" s="61"/>
      <c r="J180" s="61">
        <f>+KLSE_CPL!J31</f>
        <v>34275</v>
      </c>
      <c r="K180" s="61"/>
      <c r="L180" s="21">
        <f>+KLSE_CPL!L31</f>
        <v>66968</v>
      </c>
      <c r="M180" s="61"/>
      <c r="N180" s="61">
        <f>+KLSE_CPL!N31</f>
        <v>66822</v>
      </c>
    </row>
    <row r="181" spans="8:12" ht="12.75">
      <c r="H181" s="4"/>
      <c r="L181" s="4"/>
    </row>
    <row r="182" spans="4:12" ht="12.75">
      <c r="D182" s="4" t="s">
        <v>157</v>
      </c>
      <c r="E182" s="4" t="s">
        <v>124</v>
      </c>
      <c r="H182" s="4"/>
      <c r="L182" s="4"/>
    </row>
    <row r="183" spans="8:12" ht="12.75">
      <c r="H183" s="4"/>
      <c r="L183" s="4"/>
    </row>
    <row r="184" spans="4:14" ht="39" customHeight="1">
      <c r="D184" s="142" t="s">
        <v>67</v>
      </c>
      <c r="E184" s="142"/>
      <c r="F184" s="142"/>
      <c r="G184" t="s">
        <v>319</v>
      </c>
      <c r="H184" s="22">
        <v>457938</v>
      </c>
      <c r="J184" s="6">
        <v>439278</v>
      </c>
      <c r="L184" s="22">
        <v>455241</v>
      </c>
      <c r="N184" s="6">
        <v>439282</v>
      </c>
    </row>
    <row r="185" spans="4:14" ht="15" customHeight="1">
      <c r="D185" s="142" t="s">
        <v>68</v>
      </c>
      <c r="E185" s="142"/>
      <c r="F185" s="142"/>
      <c r="G185" t="s">
        <v>319</v>
      </c>
      <c r="H185" s="77">
        <v>16636</v>
      </c>
      <c r="J185" s="124">
        <v>0</v>
      </c>
      <c r="L185" s="77">
        <v>23320</v>
      </c>
      <c r="N185" s="124">
        <v>0</v>
      </c>
    </row>
    <row r="186" spans="4:14" ht="15" customHeight="1">
      <c r="D186" s="142" t="s">
        <v>195</v>
      </c>
      <c r="E186" s="142"/>
      <c r="F186" s="142"/>
      <c r="G186" t="s">
        <v>319</v>
      </c>
      <c r="H186" s="64">
        <v>5455</v>
      </c>
      <c r="I186" s="23"/>
      <c r="J186" s="23">
        <v>229</v>
      </c>
      <c r="K186" s="23"/>
      <c r="L186" s="64">
        <v>6688</v>
      </c>
      <c r="M186" s="23"/>
      <c r="N186" s="23">
        <v>163</v>
      </c>
    </row>
    <row r="187" spans="8:14" ht="12.75">
      <c r="H187" s="22"/>
      <c r="J187" s="6"/>
      <c r="L187" s="22"/>
      <c r="N187" s="6"/>
    </row>
    <row r="188" spans="4:14" ht="24" customHeight="1" thickBot="1">
      <c r="D188" s="142" t="s">
        <v>121</v>
      </c>
      <c r="E188" s="142"/>
      <c r="F188" s="142"/>
      <c r="G188" t="s">
        <v>319</v>
      </c>
      <c r="H188" s="21">
        <f>SUM(H184:H186)</f>
        <v>480029</v>
      </c>
      <c r="I188" s="61"/>
      <c r="J188" s="88">
        <f>SUM(J184:J186)</f>
        <v>439507</v>
      </c>
      <c r="K188" s="61"/>
      <c r="L188" s="21">
        <f>SUM(L184:L186)</f>
        <v>485249</v>
      </c>
      <c r="M188" s="61"/>
      <c r="N188" s="88">
        <f>SUM(N184:N186)</f>
        <v>439445</v>
      </c>
    </row>
    <row r="189" spans="8:14" ht="12.75">
      <c r="H189" s="22"/>
      <c r="J189" s="6"/>
      <c r="L189" s="22"/>
      <c r="N189" s="6"/>
    </row>
    <row r="191" spans="2:3" ht="12.75">
      <c r="B191" s="19" t="s">
        <v>167</v>
      </c>
      <c r="C191" s="19"/>
    </row>
    <row r="192" spans="2:3" ht="12.75">
      <c r="B192" s="11"/>
      <c r="C192" s="4"/>
    </row>
    <row r="193" spans="2:3" ht="12.75">
      <c r="B193" s="11"/>
      <c r="C193" s="4"/>
    </row>
    <row r="194" spans="2:3" ht="12.75">
      <c r="B194" s="4" t="s">
        <v>174</v>
      </c>
      <c r="C194" s="4"/>
    </row>
    <row r="195" spans="2:3" ht="12.75">
      <c r="B195" s="4" t="s">
        <v>175</v>
      </c>
      <c r="C195" s="4"/>
    </row>
    <row r="196" spans="2:3" ht="12.75">
      <c r="B196" s="4" t="s">
        <v>176</v>
      </c>
      <c r="C196" s="4"/>
    </row>
    <row r="198" ht="12.75">
      <c r="B198" t="s">
        <v>177</v>
      </c>
    </row>
    <row r="199" spans="2:3" ht="12.75">
      <c r="B199" s="20" t="s">
        <v>30</v>
      </c>
      <c r="C199" s="20"/>
    </row>
    <row r="201" spans="2:16" ht="12.75">
      <c r="B201" s="13"/>
      <c r="C201" s="13"/>
      <c r="D201" s="13"/>
      <c r="E201" s="13"/>
      <c r="F201" s="13"/>
      <c r="G201" s="13"/>
      <c r="H201" s="13"/>
      <c r="I201" s="13"/>
      <c r="J201" s="13"/>
      <c r="K201" s="13"/>
      <c r="L201" s="13"/>
      <c r="M201" s="13"/>
      <c r="N201" s="13"/>
      <c r="O201" s="13"/>
      <c r="P201" s="13"/>
    </row>
    <row r="202" spans="2:16" ht="12.75">
      <c r="B202" s="13"/>
      <c r="C202" s="13"/>
      <c r="D202" s="13"/>
      <c r="E202" s="13"/>
      <c r="F202" s="13"/>
      <c r="G202" s="13"/>
      <c r="H202" s="13"/>
      <c r="I202" s="13"/>
      <c r="J202" s="13"/>
      <c r="K202" s="13"/>
      <c r="L202" s="13"/>
      <c r="M202" s="13"/>
      <c r="N202" s="13"/>
      <c r="O202" s="13"/>
      <c r="P202" s="13"/>
    </row>
    <row r="203" spans="2:16" ht="12.75">
      <c r="B203" s="13"/>
      <c r="C203" s="13"/>
      <c r="D203" s="13"/>
      <c r="E203" s="13"/>
      <c r="F203" s="13"/>
      <c r="G203" s="13"/>
      <c r="H203" s="154"/>
      <c r="I203" s="154"/>
      <c r="J203" s="154"/>
      <c r="K203" s="13"/>
      <c r="L203" s="154"/>
      <c r="M203" s="154"/>
      <c r="N203" s="154"/>
      <c r="O203" s="13"/>
      <c r="P203" s="13"/>
    </row>
    <row r="204" spans="2:16" ht="12.75">
      <c r="B204" s="13"/>
      <c r="C204" s="13"/>
      <c r="D204" s="13"/>
      <c r="E204" s="13"/>
      <c r="F204" s="13"/>
      <c r="G204" s="13"/>
      <c r="H204" s="96"/>
      <c r="I204" s="13"/>
      <c r="J204" s="97"/>
      <c r="K204" s="13"/>
      <c r="L204" s="96"/>
      <c r="M204" s="13"/>
      <c r="N204" s="97"/>
      <c r="O204" s="13"/>
      <c r="P204" s="13"/>
    </row>
    <row r="205" spans="2:16" ht="12.75">
      <c r="B205" s="13"/>
      <c r="C205" s="13"/>
      <c r="D205" s="13"/>
      <c r="E205" s="13"/>
      <c r="F205" s="13"/>
      <c r="G205" s="13"/>
      <c r="H205" s="13"/>
      <c r="I205" s="13"/>
      <c r="J205" s="13"/>
      <c r="K205" s="13"/>
      <c r="L205" s="13"/>
      <c r="M205" s="13"/>
      <c r="N205" s="13"/>
      <c r="O205" s="13"/>
      <c r="P205" s="13"/>
    </row>
    <row r="206" spans="2:16" ht="12.75">
      <c r="B206" s="13"/>
      <c r="C206" s="13"/>
      <c r="D206" s="58"/>
      <c r="E206" s="58"/>
      <c r="F206" s="58"/>
      <c r="G206" s="13"/>
      <c r="H206" s="13"/>
      <c r="I206" s="13"/>
      <c r="J206" s="13"/>
      <c r="K206" s="13"/>
      <c r="L206" s="58"/>
      <c r="M206" s="13"/>
      <c r="N206" s="13"/>
      <c r="O206" s="13"/>
      <c r="P206" s="13"/>
    </row>
    <row r="207" spans="2:16" ht="12.75">
      <c r="B207" s="13"/>
      <c r="C207" s="13"/>
      <c r="D207" s="58"/>
      <c r="E207" s="58"/>
      <c r="F207" s="58"/>
      <c r="G207" s="13"/>
      <c r="H207" s="58"/>
      <c r="I207" s="13"/>
      <c r="J207" s="13"/>
      <c r="K207" s="13"/>
      <c r="L207" s="58"/>
      <c r="M207" s="13"/>
      <c r="N207" s="13"/>
      <c r="O207" s="13"/>
      <c r="P207" s="13"/>
    </row>
    <row r="208" spans="2:16" ht="12.75">
      <c r="B208" s="13"/>
      <c r="C208" s="13"/>
      <c r="D208" s="13"/>
      <c r="E208" s="13"/>
      <c r="F208" s="13"/>
      <c r="G208" s="13"/>
      <c r="H208" s="10"/>
      <c r="I208" s="7"/>
      <c r="J208" s="7"/>
      <c r="K208" s="7"/>
      <c r="L208" s="10"/>
      <c r="M208" s="7"/>
      <c r="N208" s="7"/>
      <c r="O208" s="13"/>
      <c r="P208" s="13"/>
    </row>
    <row r="209" spans="2:16" ht="12.75">
      <c r="B209" s="13"/>
      <c r="C209" s="13"/>
      <c r="D209" s="13"/>
      <c r="E209" s="13"/>
      <c r="F209" s="13"/>
      <c r="G209" s="13"/>
      <c r="H209" s="10"/>
      <c r="I209" s="7"/>
      <c r="J209" s="7"/>
      <c r="K209" s="7"/>
      <c r="L209" s="10"/>
      <c r="M209" s="7"/>
      <c r="N209" s="7"/>
      <c r="O209" s="13"/>
      <c r="P209" s="13"/>
    </row>
    <row r="210" spans="2:16" ht="12.75">
      <c r="B210" s="13"/>
      <c r="C210" s="13"/>
      <c r="D210" s="13"/>
      <c r="E210" s="13"/>
      <c r="F210" s="13"/>
      <c r="G210" s="13"/>
      <c r="H210" s="10"/>
      <c r="I210" s="7"/>
      <c r="J210" s="7"/>
      <c r="K210" s="7"/>
      <c r="L210" s="10"/>
      <c r="M210" s="7"/>
      <c r="N210" s="7"/>
      <c r="O210" s="13"/>
      <c r="P210" s="13"/>
    </row>
    <row r="211" spans="2:16" ht="12.75">
      <c r="B211" s="13"/>
      <c r="C211" s="13"/>
      <c r="D211" s="13"/>
      <c r="E211" s="13"/>
      <c r="F211" s="13"/>
      <c r="G211" s="13"/>
      <c r="H211" s="98"/>
      <c r="I211" s="13"/>
      <c r="J211" s="99"/>
      <c r="K211" s="13"/>
      <c r="L211" s="98"/>
      <c r="M211" s="13"/>
      <c r="N211" s="99"/>
      <c r="O211" s="13"/>
      <c r="P211" s="13"/>
    </row>
    <row r="212" spans="2:16" ht="12.75">
      <c r="B212" s="13"/>
      <c r="C212" s="13"/>
      <c r="D212" s="13"/>
      <c r="E212" s="13"/>
      <c r="F212" s="13"/>
      <c r="G212" s="13"/>
      <c r="H212" s="58"/>
      <c r="I212" s="13"/>
      <c r="J212" s="13"/>
      <c r="K212" s="13"/>
      <c r="L212" s="58"/>
      <c r="M212" s="13"/>
      <c r="N212" s="13"/>
      <c r="O212" s="13"/>
      <c r="P212" s="13"/>
    </row>
    <row r="213" spans="2:16" ht="12.75">
      <c r="B213" s="13"/>
      <c r="C213" s="13"/>
      <c r="D213" s="58"/>
      <c r="E213" s="58"/>
      <c r="F213" s="13"/>
      <c r="G213" s="13"/>
      <c r="H213" s="58"/>
      <c r="I213" s="13"/>
      <c r="J213" s="13"/>
      <c r="K213" s="13"/>
      <c r="L213" s="58"/>
      <c r="M213" s="13"/>
      <c r="N213" s="13"/>
      <c r="O213" s="13"/>
      <c r="P213" s="13"/>
    </row>
    <row r="214" spans="2:16" ht="12.75">
      <c r="B214" s="13"/>
      <c r="C214" s="13"/>
      <c r="D214" s="13"/>
      <c r="E214" s="13"/>
      <c r="F214" s="13"/>
      <c r="G214" s="13"/>
      <c r="H214" s="58"/>
      <c r="I214" s="13"/>
      <c r="J214" s="13"/>
      <c r="K214" s="13"/>
      <c r="L214" s="58"/>
      <c r="M214" s="13"/>
      <c r="N214" s="13"/>
      <c r="O214" s="13"/>
      <c r="P214" s="13"/>
    </row>
    <row r="215" spans="2:16" ht="12.75">
      <c r="B215" s="13"/>
      <c r="C215" s="13"/>
      <c r="D215" s="13"/>
      <c r="E215" s="13"/>
      <c r="F215" s="13"/>
      <c r="G215" s="13"/>
      <c r="H215" s="10"/>
      <c r="I215" s="13"/>
      <c r="J215" s="7"/>
      <c r="K215" s="13"/>
      <c r="L215" s="10"/>
      <c r="M215" s="13"/>
      <c r="N215" s="7"/>
      <c r="O215" s="13"/>
      <c r="P215" s="13"/>
    </row>
    <row r="216" spans="2:16" ht="12.75">
      <c r="B216" s="13"/>
      <c r="C216" s="13"/>
      <c r="D216" s="13"/>
      <c r="E216" s="13"/>
      <c r="F216" s="13"/>
      <c r="G216" s="13"/>
      <c r="H216" s="58"/>
      <c r="I216" s="13"/>
      <c r="J216" s="13"/>
      <c r="K216" s="13"/>
      <c r="L216" s="58"/>
      <c r="M216" s="13"/>
      <c r="N216" s="13"/>
      <c r="O216" s="13"/>
      <c r="P216" s="13"/>
    </row>
    <row r="217" spans="2:16" ht="12.75">
      <c r="B217" s="13"/>
      <c r="C217" s="13"/>
      <c r="D217" s="13"/>
      <c r="E217" s="13"/>
      <c r="F217" s="13"/>
      <c r="G217" s="13"/>
      <c r="H217" s="58"/>
      <c r="I217" s="13"/>
      <c r="J217" s="13"/>
      <c r="K217" s="13"/>
      <c r="L217" s="58"/>
      <c r="M217" s="13"/>
      <c r="N217" s="13"/>
      <c r="O217" s="13"/>
      <c r="P217" s="13"/>
    </row>
    <row r="218" spans="2:16" ht="12.75">
      <c r="B218" s="13"/>
      <c r="C218" s="13"/>
      <c r="D218" s="13"/>
      <c r="E218" s="13"/>
      <c r="F218" s="13"/>
      <c r="G218" s="13"/>
      <c r="H218" s="100"/>
      <c r="I218" s="13"/>
      <c r="J218" s="101"/>
      <c r="K218" s="13"/>
      <c r="L218" s="100"/>
      <c r="M218" s="13"/>
      <c r="N218" s="101"/>
      <c r="O218" s="13"/>
      <c r="P218" s="13"/>
    </row>
    <row r="219" spans="2:16" ht="12.75">
      <c r="B219" s="13"/>
      <c r="C219" s="13"/>
      <c r="D219" s="13"/>
      <c r="E219" s="13"/>
      <c r="F219" s="13"/>
      <c r="G219" s="13"/>
      <c r="H219" s="10"/>
      <c r="I219" s="7"/>
      <c r="J219" s="7"/>
      <c r="K219" s="7"/>
      <c r="L219" s="10"/>
      <c r="M219" s="7"/>
      <c r="N219" s="7"/>
      <c r="O219" s="13"/>
      <c r="P219" s="13"/>
    </row>
    <row r="220" spans="2:16" ht="12.75">
      <c r="B220" s="13"/>
      <c r="C220" s="13"/>
      <c r="D220" s="13"/>
      <c r="E220" s="13"/>
      <c r="F220" s="13"/>
      <c r="G220" s="13"/>
      <c r="H220" s="10"/>
      <c r="I220" s="13"/>
      <c r="J220" s="7"/>
      <c r="K220" s="13"/>
      <c r="L220" s="10"/>
      <c r="M220" s="13"/>
      <c r="N220" s="7"/>
      <c r="O220" s="13"/>
      <c r="P220" s="13"/>
    </row>
    <row r="221" spans="2:16" ht="12.75">
      <c r="B221" s="13"/>
      <c r="C221" s="13"/>
      <c r="D221" s="13"/>
      <c r="E221" s="13"/>
      <c r="F221" s="13"/>
      <c r="G221" s="13"/>
      <c r="H221" s="58"/>
      <c r="I221" s="13"/>
      <c r="J221" s="13"/>
      <c r="K221" s="13"/>
      <c r="L221" s="58"/>
      <c r="M221" s="13"/>
      <c r="N221" s="13"/>
      <c r="O221" s="13"/>
      <c r="P221" s="13"/>
    </row>
    <row r="222" spans="2:16" ht="12.75">
      <c r="B222" s="13"/>
      <c r="C222" s="13"/>
      <c r="D222" s="13"/>
      <c r="E222" s="13"/>
      <c r="F222" s="13"/>
      <c r="G222" s="13"/>
      <c r="H222" s="10"/>
      <c r="I222" s="7"/>
      <c r="J222" s="7"/>
      <c r="K222" s="7"/>
      <c r="L222" s="10"/>
      <c r="M222" s="7"/>
      <c r="N222" s="7"/>
      <c r="O222" s="13"/>
      <c r="P222" s="13"/>
    </row>
    <row r="223" spans="2:16" ht="12.75">
      <c r="B223" s="13"/>
      <c r="C223" s="13"/>
      <c r="D223" s="13"/>
      <c r="E223" s="13"/>
      <c r="F223" s="13"/>
      <c r="G223" s="13"/>
      <c r="H223" s="10"/>
      <c r="I223" s="7"/>
      <c r="J223" s="7"/>
      <c r="K223" s="7"/>
      <c r="L223" s="10"/>
      <c r="M223" s="7"/>
      <c r="N223" s="7"/>
      <c r="O223" s="13"/>
      <c r="P223" s="13"/>
    </row>
    <row r="224" spans="2:16" ht="12.75">
      <c r="B224" s="13"/>
      <c r="C224" s="13"/>
      <c r="D224" s="13"/>
      <c r="E224" s="13"/>
      <c r="F224" s="13"/>
      <c r="G224" s="13"/>
      <c r="H224" s="10"/>
      <c r="I224" s="13"/>
      <c r="J224" s="7"/>
      <c r="K224" s="13"/>
      <c r="L224" s="10"/>
      <c r="M224" s="13"/>
      <c r="N224" s="7"/>
      <c r="O224" s="13"/>
      <c r="P224" s="13"/>
    </row>
    <row r="225" spans="2:16" ht="12.75">
      <c r="B225" s="13"/>
      <c r="C225" s="13"/>
      <c r="D225" s="13"/>
      <c r="E225" s="13"/>
      <c r="F225" s="13"/>
      <c r="G225" s="13"/>
      <c r="H225" s="98"/>
      <c r="I225" s="13"/>
      <c r="J225" s="99"/>
      <c r="K225" s="13"/>
      <c r="L225" s="98"/>
      <c r="M225" s="13"/>
      <c r="N225" s="99"/>
      <c r="O225" s="13"/>
      <c r="P225" s="13"/>
    </row>
    <row r="226" spans="2:16" ht="12.75">
      <c r="B226" s="13"/>
      <c r="C226" s="13"/>
      <c r="D226" s="13"/>
      <c r="E226" s="13"/>
      <c r="F226" s="13"/>
      <c r="G226" s="13"/>
      <c r="H226" s="13"/>
      <c r="I226" s="13"/>
      <c r="J226" s="13"/>
      <c r="K226" s="13"/>
      <c r="L226" s="13"/>
      <c r="M226" s="13"/>
      <c r="N226" s="13"/>
      <c r="O226" s="13"/>
      <c r="P226" s="13"/>
    </row>
    <row r="227" spans="2:16" ht="12.75">
      <c r="B227" s="13"/>
      <c r="C227" s="13"/>
      <c r="D227" s="13"/>
      <c r="E227" s="13"/>
      <c r="F227" s="13"/>
      <c r="G227" s="13"/>
      <c r="H227" s="13"/>
      <c r="I227" s="13"/>
      <c r="J227" s="13"/>
      <c r="K227" s="13"/>
      <c r="L227" s="13"/>
      <c r="M227" s="13"/>
      <c r="N227" s="13"/>
      <c r="O227" s="13"/>
      <c r="P227" s="13"/>
    </row>
    <row r="228" spans="2:16" ht="12.75">
      <c r="B228" s="13"/>
      <c r="C228" s="13"/>
      <c r="D228" s="13"/>
      <c r="E228" s="13"/>
      <c r="F228" s="13"/>
      <c r="G228" s="13"/>
      <c r="H228" s="13"/>
      <c r="I228" s="13"/>
      <c r="J228" s="13"/>
      <c r="K228" s="13"/>
      <c r="L228" s="13"/>
      <c r="M228" s="13"/>
      <c r="N228" s="13"/>
      <c r="O228" s="13"/>
      <c r="P228" s="13"/>
    </row>
    <row r="229" spans="2:16" ht="12.75">
      <c r="B229" s="13"/>
      <c r="C229" s="13"/>
      <c r="D229" s="13"/>
      <c r="E229" s="13"/>
      <c r="F229" s="13"/>
      <c r="G229" s="13"/>
      <c r="H229" s="13"/>
      <c r="I229" s="13"/>
      <c r="J229" s="13"/>
      <c r="K229" s="13"/>
      <c r="L229" s="13"/>
      <c r="M229" s="13"/>
      <c r="N229" s="13"/>
      <c r="O229" s="13"/>
      <c r="P229" s="13"/>
    </row>
    <row r="230" spans="2:16" ht="12.75">
      <c r="B230" s="13"/>
      <c r="C230" s="13"/>
      <c r="D230" s="13"/>
      <c r="E230" s="13"/>
      <c r="F230" s="13"/>
      <c r="G230" s="13"/>
      <c r="H230" s="13"/>
      <c r="I230" s="13"/>
      <c r="J230" s="13"/>
      <c r="K230" s="13"/>
      <c r="L230" s="13"/>
      <c r="M230" s="13"/>
      <c r="N230" s="13"/>
      <c r="O230" s="13"/>
      <c r="P230" s="13"/>
    </row>
    <row r="231" spans="2:16" ht="12.75">
      <c r="B231" s="13"/>
      <c r="C231" s="13"/>
      <c r="D231" s="13"/>
      <c r="E231" s="13"/>
      <c r="F231" s="13"/>
      <c r="G231" s="13"/>
      <c r="H231" s="13"/>
      <c r="I231" s="13"/>
      <c r="J231" s="13"/>
      <c r="K231" s="13"/>
      <c r="L231" s="13"/>
      <c r="M231" s="13"/>
      <c r="N231" s="13"/>
      <c r="O231" s="13"/>
      <c r="P231" s="13"/>
    </row>
    <row r="232" spans="2:16" ht="12.75">
      <c r="B232" s="13"/>
      <c r="C232" s="13"/>
      <c r="D232" s="13"/>
      <c r="E232" s="13"/>
      <c r="F232" s="13"/>
      <c r="G232" s="13"/>
      <c r="H232" s="13"/>
      <c r="I232" s="13"/>
      <c r="J232" s="13"/>
      <c r="K232" s="13"/>
      <c r="L232" s="13"/>
      <c r="M232" s="13"/>
      <c r="N232" s="13"/>
      <c r="O232" s="13"/>
      <c r="P232" s="13"/>
    </row>
    <row r="233" spans="2:16" ht="12.75">
      <c r="B233" s="13"/>
      <c r="C233" s="13"/>
      <c r="D233" s="13"/>
      <c r="E233" s="13"/>
      <c r="F233" s="13"/>
      <c r="G233" s="13"/>
      <c r="H233" s="13"/>
      <c r="I233" s="13"/>
      <c r="J233" s="13"/>
      <c r="K233" s="13"/>
      <c r="L233" s="13"/>
      <c r="M233" s="13"/>
      <c r="N233" s="13"/>
      <c r="O233" s="13"/>
      <c r="P233" s="13"/>
    </row>
    <row r="234" spans="2:16" ht="12.75">
      <c r="B234" s="13"/>
      <c r="C234" s="13"/>
      <c r="D234" s="13"/>
      <c r="E234" s="13"/>
      <c r="F234" s="13"/>
      <c r="G234" s="13"/>
      <c r="H234" s="13"/>
      <c r="I234" s="13"/>
      <c r="J234" s="13"/>
      <c r="K234" s="13"/>
      <c r="L234" s="13"/>
      <c r="M234" s="13"/>
      <c r="N234" s="13"/>
      <c r="O234" s="13"/>
      <c r="P234" s="13"/>
    </row>
    <row r="235" spans="2:16" ht="12.75">
      <c r="B235" s="13"/>
      <c r="C235" s="13"/>
      <c r="D235" s="13"/>
      <c r="E235" s="13"/>
      <c r="F235" s="13"/>
      <c r="G235" s="13"/>
      <c r="H235" s="13"/>
      <c r="I235" s="13"/>
      <c r="J235" s="13"/>
      <c r="K235" s="13"/>
      <c r="L235" s="13"/>
      <c r="M235" s="13"/>
      <c r="N235" s="13"/>
      <c r="O235" s="13"/>
      <c r="P235" s="13"/>
    </row>
    <row r="236" spans="2:16" ht="12.75">
      <c r="B236" s="13"/>
      <c r="C236" s="13"/>
      <c r="D236" s="13"/>
      <c r="E236" s="13"/>
      <c r="F236" s="13"/>
      <c r="G236" s="13"/>
      <c r="H236" s="13"/>
      <c r="I236" s="13"/>
      <c r="J236" s="13"/>
      <c r="K236" s="13"/>
      <c r="L236" s="13"/>
      <c r="M236" s="13"/>
      <c r="N236" s="13"/>
      <c r="O236" s="13"/>
      <c r="P236" s="13"/>
    </row>
    <row r="237" spans="2:16" ht="12.75">
      <c r="B237" s="13"/>
      <c r="C237" s="13"/>
      <c r="D237" s="13"/>
      <c r="E237" s="13"/>
      <c r="F237" s="13"/>
      <c r="G237" s="13"/>
      <c r="H237" s="13"/>
      <c r="I237" s="13"/>
      <c r="J237" s="13"/>
      <c r="K237" s="13"/>
      <c r="L237" s="13"/>
      <c r="M237" s="13"/>
      <c r="N237" s="13"/>
      <c r="O237" s="13"/>
      <c r="P237" s="13"/>
    </row>
    <row r="238" spans="2:16" ht="12.75">
      <c r="B238" s="13"/>
      <c r="C238" s="13"/>
      <c r="D238" s="13"/>
      <c r="E238" s="13"/>
      <c r="F238" s="13"/>
      <c r="G238" s="13"/>
      <c r="H238" s="13"/>
      <c r="I238" s="13"/>
      <c r="J238" s="13"/>
      <c r="K238" s="13"/>
      <c r="L238" s="13"/>
      <c r="M238" s="13"/>
      <c r="N238" s="13"/>
      <c r="O238" s="13"/>
      <c r="P238" s="13"/>
    </row>
    <row r="239" spans="2:16" ht="12.75">
      <c r="B239" s="13"/>
      <c r="C239" s="13"/>
      <c r="D239" s="13"/>
      <c r="E239" s="13"/>
      <c r="F239" s="13"/>
      <c r="G239" s="13"/>
      <c r="H239" s="13"/>
      <c r="I239" s="13"/>
      <c r="J239" s="13"/>
      <c r="K239" s="13"/>
      <c r="L239" s="13"/>
      <c r="M239" s="13"/>
      <c r="N239" s="13"/>
      <c r="O239" s="13"/>
      <c r="P239" s="13"/>
    </row>
    <row r="240" spans="2:16" ht="12.75">
      <c r="B240" s="13"/>
      <c r="C240" s="13"/>
      <c r="D240" s="13"/>
      <c r="E240" s="13"/>
      <c r="F240" s="13"/>
      <c r="G240" s="13"/>
      <c r="H240" s="13"/>
      <c r="I240" s="13"/>
      <c r="J240" s="13"/>
      <c r="K240" s="13"/>
      <c r="L240" s="13"/>
      <c r="M240" s="13"/>
      <c r="N240" s="13"/>
      <c r="O240" s="13"/>
      <c r="P240" s="13"/>
    </row>
    <row r="241" spans="2:16" ht="12.75">
      <c r="B241" s="13"/>
      <c r="C241" s="13"/>
      <c r="D241" s="13"/>
      <c r="E241" s="13"/>
      <c r="F241" s="13"/>
      <c r="G241" s="13"/>
      <c r="H241" s="13"/>
      <c r="I241" s="13"/>
      <c r="J241" s="13"/>
      <c r="K241" s="13"/>
      <c r="L241" s="13"/>
      <c r="M241" s="13"/>
      <c r="N241" s="13"/>
      <c r="O241" s="13"/>
      <c r="P241" s="13"/>
    </row>
    <row r="242" spans="2:16" ht="12.75">
      <c r="B242" s="13"/>
      <c r="C242" s="13"/>
      <c r="D242" s="13"/>
      <c r="E242" s="13"/>
      <c r="F242" s="13"/>
      <c r="G242" s="13"/>
      <c r="H242" s="13"/>
      <c r="I242" s="13"/>
      <c r="J242" s="13"/>
      <c r="K242" s="13"/>
      <c r="L242" s="13"/>
      <c r="M242" s="13"/>
      <c r="N242" s="13"/>
      <c r="O242" s="13"/>
      <c r="P242" s="13"/>
    </row>
    <row r="243" spans="2:16" ht="12.75">
      <c r="B243" s="13"/>
      <c r="C243" s="13"/>
      <c r="D243" s="13"/>
      <c r="E243" s="13"/>
      <c r="F243" s="13"/>
      <c r="G243" s="13"/>
      <c r="H243" s="13"/>
      <c r="I243" s="13"/>
      <c r="J243" s="13"/>
      <c r="K243" s="13"/>
      <c r="L243" s="13"/>
      <c r="M243" s="13"/>
      <c r="N243" s="13"/>
      <c r="O243" s="13"/>
      <c r="P243" s="13"/>
    </row>
    <row r="244" spans="2:16" ht="12.75">
      <c r="B244" s="13"/>
      <c r="C244" s="13"/>
      <c r="D244" s="13"/>
      <c r="E244" s="13"/>
      <c r="F244" s="13"/>
      <c r="G244" s="13"/>
      <c r="H244" s="13"/>
      <c r="I244" s="13"/>
      <c r="J244" s="13"/>
      <c r="K244" s="13"/>
      <c r="L244" s="13"/>
      <c r="M244" s="13"/>
      <c r="N244" s="13"/>
      <c r="O244" s="13"/>
      <c r="P244" s="13"/>
    </row>
    <row r="245" spans="2:16" ht="12.75">
      <c r="B245" s="13"/>
      <c r="C245" s="13"/>
      <c r="D245" s="13"/>
      <c r="E245" s="13"/>
      <c r="F245" s="13"/>
      <c r="G245" s="13"/>
      <c r="H245" s="13"/>
      <c r="I245" s="13"/>
      <c r="J245" s="13"/>
      <c r="K245" s="13"/>
      <c r="L245" s="13"/>
      <c r="M245" s="13"/>
      <c r="N245" s="13"/>
      <c r="O245" s="13"/>
      <c r="P245" s="13"/>
    </row>
    <row r="246" spans="2:16" ht="12.75">
      <c r="B246" s="13"/>
      <c r="C246" s="13"/>
      <c r="D246" s="13"/>
      <c r="E246" s="13"/>
      <c r="F246" s="13"/>
      <c r="G246" s="13"/>
      <c r="H246" s="13"/>
      <c r="I246" s="13"/>
      <c r="J246" s="13"/>
      <c r="K246" s="13"/>
      <c r="L246" s="13"/>
      <c r="M246" s="13"/>
      <c r="N246" s="13"/>
      <c r="O246" s="13"/>
      <c r="P246" s="13"/>
    </row>
    <row r="247" spans="2:16" ht="12.75">
      <c r="B247" s="13"/>
      <c r="C247" s="13"/>
      <c r="D247" s="13"/>
      <c r="E247" s="13"/>
      <c r="F247" s="13"/>
      <c r="G247" s="13"/>
      <c r="H247" s="13"/>
      <c r="I247" s="13"/>
      <c r="J247" s="13"/>
      <c r="K247" s="13"/>
      <c r="L247" s="13"/>
      <c r="M247" s="13"/>
      <c r="N247" s="13"/>
      <c r="O247" s="13"/>
      <c r="P247" s="13"/>
    </row>
    <row r="248" spans="2:16" ht="12.75">
      <c r="B248" s="13"/>
      <c r="C248" s="13"/>
      <c r="D248" s="13"/>
      <c r="E248" s="13"/>
      <c r="F248" s="13"/>
      <c r="G248" s="13"/>
      <c r="H248" s="13"/>
      <c r="I248" s="13"/>
      <c r="J248" s="13"/>
      <c r="K248" s="13"/>
      <c r="L248" s="13"/>
      <c r="M248" s="13"/>
      <c r="N248" s="13"/>
      <c r="O248" s="13"/>
      <c r="P248" s="13"/>
    </row>
    <row r="249" spans="2:16" ht="12.75">
      <c r="B249" s="13"/>
      <c r="C249" s="13"/>
      <c r="D249" s="13"/>
      <c r="E249" s="13"/>
      <c r="F249" s="13"/>
      <c r="G249" s="13"/>
      <c r="H249" s="13"/>
      <c r="I249" s="13"/>
      <c r="J249" s="13"/>
      <c r="K249" s="13"/>
      <c r="L249" s="13"/>
      <c r="M249" s="13"/>
      <c r="N249" s="13"/>
      <c r="O249" s="13"/>
      <c r="P249" s="13"/>
    </row>
    <row r="250" spans="2:16" ht="12.75">
      <c r="B250" s="13"/>
      <c r="C250" s="13"/>
      <c r="D250" s="13"/>
      <c r="E250" s="13"/>
      <c r="F250" s="13"/>
      <c r="G250" s="13"/>
      <c r="H250" s="13"/>
      <c r="I250" s="13"/>
      <c r="J250" s="13"/>
      <c r="K250" s="13"/>
      <c r="L250" s="13"/>
      <c r="M250" s="13"/>
      <c r="N250" s="13"/>
      <c r="O250" s="13"/>
      <c r="P250" s="13"/>
    </row>
    <row r="251" spans="2:16" ht="12.75">
      <c r="B251" s="13"/>
      <c r="C251" s="13"/>
      <c r="D251" s="13"/>
      <c r="E251" s="13"/>
      <c r="F251" s="13"/>
      <c r="G251" s="13"/>
      <c r="H251" s="13"/>
      <c r="I251" s="13"/>
      <c r="J251" s="13"/>
      <c r="K251" s="13"/>
      <c r="L251" s="13"/>
      <c r="M251" s="13"/>
      <c r="N251" s="13"/>
      <c r="O251" s="13"/>
      <c r="P251" s="13"/>
    </row>
    <row r="252" spans="2:16" ht="12.75">
      <c r="B252" s="13"/>
      <c r="C252" s="13"/>
      <c r="D252" s="13"/>
      <c r="E252" s="13"/>
      <c r="F252" s="13"/>
      <c r="G252" s="13"/>
      <c r="H252" s="13"/>
      <c r="I252" s="13"/>
      <c r="J252" s="13"/>
      <c r="K252" s="13"/>
      <c r="L252" s="13"/>
      <c r="M252" s="13"/>
      <c r="N252" s="13"/>
      <c r="O252" s="13"/>
      <c r="P252" s="13"/>
    </row>
    <row r="253" spans="2:16" ht="12.75">
      <c r="B253" s="13"/>
      <c r="C253" s="13"/>
      <c r="D253" s="13"/>
      <c r="E253" s="13"/>
      <c r="F253" s="13"/>
      <c r="G253" s="13"/>
      <c r="H253" s="13"/>
      <c r="I253" s="13"/>
      <c r="J253" s="13"/>
      <c r="K253" s="13"/>
      <c r="L253" s="13"/>
      <c r="M253" s="13"/>
      <c r="N253" s="13"/>
      <c r="O253" s="13"/>
      <c r="P253" s="13"/>
    </row>
    <row r="254" spans="2:16" ht="12.75">
      <c r="B254" s="13"/>
      <c r="C254" s="13"/>
      <c r="D254" s="13"/>
      <c r="E254" s="13"/>
      <c r="F254" s="13"/>
      <c r="G254" s="13"/>
      <c r="H254" s="13"/>
      <c r="I254" s="13"/>
      <c r="J254" s="13"/>
      <c r="K254" s="13"/>
      <c r="L254" s="13"/>
      <c r="M254" s="13"/>
      <c r="N254" s="13"/>
      <c r="O254" s="13"/>
      <c r="P254" s="13"/>
    </row>
    <row r="255" spans="2:16" ht="12.75">
      <c r="B255" s="13"/>
      <c r="C255" s="13"/>
      <c r="D255" s="102"/>
      <c r="E255" s="58"/>
      <c r="F255" s="13"/>
      <c r="G255" s="13"/>
      <c r="H255" s="13"/>
      <c r="I255" s="13"/>
      <c r="J255" s="13"/>
      <c r="K255" s="13"/>
      <c r="L255" s="13"/>
      <c r="M255" s="13"/>
      <c r="N255" s="13"/>
      <c r="O255" s="13"/>
      <c r="P255" s="13"/>
    </row>
    <row r="256" spans="2:16" ht="12.75">
      <c r="B256" s="13"/>
      <c r="C256" s="13"/>
      <c r="D256" s="13"/>
      <c r="E256" s="13"/>
      <c r="F256" s="13"/>
      <c r="G256" s="13"/>
      <c r="H256" s="13"/>
      <c r="I256" s="13"/>
      <c r="J256" s="13"/>
      <c r="K256" s="13"/>
      <c r="L256" s="13"/>
      <c r="M256" s="13"/>
      <c r="N256" s="13"/>
      <c r="O256" s="13"/>
      <c r="P256" s="13"/>
    </row>
    <row r="257" spans="2:16" ht="12.75">
      <c r="B257" s="13"/>
      <c r="C257" s="13"/>
      <c r="D257" s="58"/>
      <c r="E257" s="58"/>
      <c r="F257" s="13"/>
      <c r="G257" s="13"/>
      <c r="H257" s="13"/>
      <c r="I257" s="13"/>
      <c r="J257" s="13"/>
      <c r="K257" s="13"/>
      <c r="L257" s="13"/>
      <c r="M257" s="13"/>
      <c r="N257" s="13"/>
      <c r="O257" s="13"/>
      <c r="P257" s="13"/>
    </row>
    <row r="258" spans="2:16" ht="12.75">
      <c r="B258" s="13"/>
      <c r="C258" s="13"/>
      <c r="D258" s="13"/>
      <c r="E258" s="13"/>
      <c r="F258" s="13"/>
      <c r="G258" s="13"/>
      <c r="H258" s="13"/>
      <c r="I258" s="13"/>
      <c r="J258" s="13"/>
      <c r="K258" s="13"/>
      <c r="L258" s="13"/>
      <c r="M258" s="13"/>
      <c r="N258" s="13"/>
      <c r="O258" s="13"/>
      <c r="P258" s="13"/>
    </row>
    <row r="259" spans="2:16" ht="54.75" customHeight="1">
      <c r="B259" s="13"/>
      <c r="C259" s="13"/>
      <c r="D259" s="149"/>
      <c r="E259" s="149"/>
      <c r="F259" s="149"/>
      <c r="G259" s="149"/>
      <c r="H259" s="149"/>
      <c r="I259" s="149"/>
      <c r="J259" s="149"/>
      <c r="K259" s="149"/>
      <c r="L259" s="149"/>
      <c r="M259" s="149"/>
      <c r="N259" s="149"/>
      <c r="O259" s="13"/>
      <c r="P259" s="13"/>
    </row>
    <row r="260" spans="2:16" ht="12.75">
      <c r="B260" s="13"/>
      <c r="C260" s="13"/>
      <c r="D260" s="13"/>
      <c r="E260" s="13"/>
      <c r="F260" s="13"/>
      <c r="G260" s="13"/>
      <c r="H260" s="13"/>
      <c r="I260" s="13"/>
      <c r="J260" s="13"/>
      <c r="K260" s="13"/>
      <c r="L260" s="13"/>
      <c r="M260" s="13"/>
      <c r="N260" s="13"/>
      <c r="O260" s="13"/>
      <c r="P260" s="13"/>
    </row>
    <row r="261" spans="2:16" ht="12.75">
      <c r="B261" s="13"/>
      <c r="C261" s="13"/>
      <c r="D261" s="102"/>
      <c r="E261" s="58"/>
      <c r="F261" s="13"/>
      <c r="G261" s="13"/>
      <c r="H261" s="13"/>
      <c r="I261" s="13"/>
      <c r="J261" s="13"/>
      <c r="K261" s="13"/>
      <c r="L261" s="13"/>
      <c r="M261" s="13"/>
      <c r="N261" s="13"/>
      <c r="O261" s="13"/>
      <c r="P261" s="13"/>
    </row>
    <row r="262" spans="2:16" ht="12.75">
      <c r="B262" s="13"/>
      <c r="C262" s="13"/>
      <c r="D262" s="102"/>
      <c r="E262" s="58"/>
      <c r="F262" s="13"/>
      <c r="G262" s="13"/>
      <c r="H262" s="13"/>
      <c r="I262" s="13"/>
      <c r="J262" s="13"/>
      <c r="K262" s="13"/>
      <c r="L262" s="13"/>
      <c r="M262" s="13"/>
      <c r="N262" s="13"/>
      <c r="O262" s="13"/>
      <c r="P262" s="13"/>
    </row>
    <row r="263" spans="2:16" ht="12.75">
      <c r="B263" s="13"/>
      <c r="C263" s="13"/>
      <c r="D263" s="155"/>
      <c r="E263" s="155"/>
      <c r="F263" s="155"/>
      <c r="G263" s="155"/>
      <c r="H263" s="155"/>
      <c r="I263" s="155"/>
      <c r="J263" s="155"/>
      <c r="K263" s="155"/>
      <c r="L263" s="155"/>
      <c r="M263" s="155"/>
      <c r="N263" s="155"/>
      <c r="O263" s="13"/>
      <c r="P263" s="13"/>
    </row>
    <row r="264" spans="2:16" ht="12.75">
      <c r="B264" s="13"/>
      <c r="C264" s="13"/>
      <c r="D264" s="13"/>
      <c r="E264" s="13"/>
      <c r="F264" s="13"/>
      <c r="G264" s="13"/>
      <c r="H264" s="13"/>
      <c r="I264" s="13"/>
      <c r="J264" s="13"/>
      <c r="K264" s="13"/>
      <c r="L264" s="13"/>
      <c r="M264" s="13"/>
      <c r="N264" s="13"/>
      <c r="O264" s="13"/>
      <c r="P264" s="13"/>
    </row>
    <row r="265" spans="2:16" ht="12.75">
      <c r="B265" s="13"/>
      <c r="C265" s="13"/>
      <c r="D265" s="102"/>
      <c r="E265" s="58"/>
      <c r="F265" s="13"/>
      <c r="G265" s="13"/>
      <c r="H265" s="13"/>
      <c r="I265" s="13"/>
      <c r="J265" s="13"/>
      <c r="K265" s="13"/>
      <c r="L265" s="13"/>
      <c r="M265" s="13"/>
      <c r="N265" s="13"/>
      <c r="O265" s="13"/>
      <c r="P265" s="13"/>
    </row>
    <row r="266" spans="2:16" ht="12.75">
      <c r="B266" s="13"/>
      <c r="C266" s="13"/>
      <c r="D266" s="13"/>
      <c r="E266" s="13"/>
      <c r="F266" s="13"/>
      <c r="G266" s="13"/>
      <c r="H266" s="13"/>
      <c r="I266" s="13"/>
      <c r="J266" s="13"/>
      <c r="K266" s="13"/>
      <c r="L266" s="13"/>
      <c r="M266" s="13"/>
      <c r="N266" s="13"/>
      <c r="O266" s="13"/>
      <c r="P266" s="13"/>
    </row>
    <row r="267" spans="2:16" ht="12.75">
      <c r="B267" s="13"/>
      <c r="C267" s="13"/>
      <c r="D267" s="13"/>
      <c r="E267" s="13"/>
      <c r="F267" s="13"/>
      <c r="G267" s="13"/>
      <c r="H267" s="13"/>
      <c r="I267" s="13"/>
      <c r="J267" s="13"/>
      <c r="K267" s="13"/>
      <c r="L267" s="13"/>
      <c r="M267" s="13"/>
      <c r="N267" s="58"/>
      <c r="O267" s="13"/>
      <c r="P267" s="13"/>
    </row>
    <row r="268" spans="2:16" ht="12.75">
      <c r="B268" s="13"/>
      <c r="C268" s="13"/>
      <c r="D268" s="13"/>
      <c r="E268" s="13"/>
      <c r="F268" s="13"/>
      <c r="G268" s="13"/>
      <c r="H268" s="13"/>
      <c r="I268" s="13"/>
      <c r="J268" s="13"/>
      <c r="K268" s="13"/>
      <c r="L268" s="13"/>
      <c r="M268" s="13"/>
      <c r="N268" s="58"/>
      <c r="O268" s="13"/>
      <c r="P268" s="13"/>
    </row>
    <row r="269" spans="2:16" ht="12.75">
      <c r="B269" s="13"/>
      <c r="C269" s="13"/>
      <c r="D269" s="13"/>
      <c r="E269" s="13"/>
      <c r="F269" s="13"/>
      <c r="G269" s="13"/>
      <c r="H269" s="13"/>
      <c r="I269" s="13"/>
      <c r="J269" s="13"/>
      <c r="K269" s="13"/>
      <c r="L269" s="13"/>
      <c r="M269" s="13"/>
      <c r="N269" s="58"/>
      <c r="O269" s="13"/>
      <c r="P269" s="13"/>
    </row>
    <row r="270" spans="2:16" ht="12.75">
      <c r="B270" s="13"/>
      <c r="C270" s="13"/>
      <c r="D270" s="13"/>
      <c r="E270" s="13"/>
      <c r="F270" s="13"/>
      <c r="G270" s="13"/>
      <c r="H270" s="13"/>
      <c r="I270" s="13"/>
      <c r="J270" s="13"/>
      <c r="K270" s="13"/>
      <c r="L270" s="13"/>
      <c r="M270" s="13"/>
      <c r="N270" s="13"/>
      <c r="O270" s="13"/>
      <c r="P270" s="13"/>
    </row>
    <row r="271" spans="2:16" ht="12.75">
      <c r="B271" s="13"/>
      <c r="C271" s="13"/>
      <c r="D271" s="102"/>
      <c r="E271" s="58"/>
      <c r="F271" s="13"/>
      <c r="G271" s="13"/>
      <c r="H271" s="13"/>
      <c r="I271" s="13"/>
      <c r="J271" s="13"/>
      <c r="K271" s="13"/>
      <c r="L271" s="13"/>
      <c r="M271" s="13"/>
      <c r="N271" s="13"/>
      <c r="O271" s="13"/>
      <c r="P271" s="13"/>
    </row>
    <row r="272" spans="2:16" ht="12.75">
      <c r="B272" s="13"/>
      <c r="C272" s="13"/>
      <c r="D272" s="13"/>
      <c r="E272" s="13"/>
      <c r="F272" s="13"/>
      <c r="G272" s="13"/>
      <c r="H272" s="13"/>
      <c r="I272" s="13"/>
      <c r="J272" s="13"/>
      <c r="K272" s="13"/>
      <c r="L272" s="13"/>
      <c r="M272" s="13"/>
      <c r="N272" s="13"/>
      <c r="O272" s="13"/>
      <c r="P272" s="13"/>
    </row>
    <row r="273" spans="2:16" ht="14.25" customHeight="1">
      <c r="B273" s="13"/>
      <c r="C273" s="13"/>
      <c r="D273" s="149"/>
      <c r="E273" s="149"/>
      <c r="F273" s="149"/>
      <c r="G273" s="149"/>
      <c r="H273" s="149"/>
      <c r="I273" s="149"/>
      <c r="J273" s="149"/>
      <c r="K273" s="149"/>
      <c r="L273" s="149"/>
      <c r="M273" s="149"/>
      <c r="N273" s="149"/>
      <c r="O273" s="13"/>
      <c r="P273" s="13"/>
    </row>
    <row r="274" spans="2:16" ht="12.75">
      <c r="B274" s="13"/>
      <c r="C274" s="13"/>
      <c r="D274" s="13"/>
      <c r="E274" s="13"/>
      <c r="F274" s="13"/>
      <c r="G274" s="13"/>
      <c r="H274" s="13"/>
      <c r="I274" s="13"/>
      <c r="J274" s="13"/>
      <c r="K274" s="13"/>
      <c r="L274" s="13"/>
      <c r="M274" s="13"/>
      <c r="N274" s="13"/>
      <c r="O274" s="13"/>
      <c r="P274" s="13"/>
    </row>
    <row r="275" spans="2:16" ht="12.75">
      <c r="B275" s="13"/>
      <c r="C275" s="13"/>
      <c r="D275" s="102"/>
      <c r="E275" s="58"/>
      <c r="F275" s="13"/>
      <c r="G275" s="13"/>
      <c r="H275" s="13"/>
      <c r="I275" s="13"/>
      <c r="J275" s="13"/>
      <c r="K275" s="13"/>
      <c r="L275" s="13"/>
      <c r="M275" s="13"/>
      <c r="N275" s="13"/>
      <c r="O275" s="13"/>
      <c r="P275" s="13"/>
    </row>
    <row r="276" spans="2:16" ht="12.75">
      <c r="B276" s="13"/>
      <c r="C276" s="13"/>
      <c r="D276" s="13"/>
      <c r="E276" s="13"/>
      <c r="F276" s="13"/>
      <c r="G276" s="13"/>
      <c r="H276" s="13"/>
      <c r="I276" s="13"/>
      <c r="J276" s="13"/>
      <c r="K276" s="13"/>
      <c r="L276" s="13"/>
      <c r="M276" s="13"/>
      <c r="N276" s="13"/>
      <c r="O276" s="13"/>
      <c r="P276" s="13"/>
    </row>
    <row r="277" spans="2:16" ht="12.75">
      <c r="B277" s="13"/>
      <c r="C277" s="13"/>
      <c r="D277" s="13"/>
      <c r="E277" s="13"/>
      <c r="F277" s="13"/>
      <c r="G277" s="13"/>
      <c r="H277" s="13"/>
      <c r="I277" s="13"/>
      <c r="J277" s="13"/>
      <c r="K277" s="13"/>
      <c r="L277" s="13"/>
      <c r="M277" s="13"/>
      <c r="N277" s="13"/>
      <c r="O277" s="13"/>
      <c r="P277" s="13"/>
    </row>
    <row r="278" spans="2:16" ht="12.75">
      <c r="B278" s="13"/>
      <c r="C278" s="13"/>
      <c r="D278" s="13"/>
      <c r="E278" s="13"/>
      <c r="F278" s="13"/>
      <c r="G278" s="13"/>
      <c r="H278" s="13"/>
      <c r="I278" s="13"/>
      <c r="J278" s="13"/>
      <c r="K278" s="13"/>
      <c r="L278" s="95"/>
      <c r="M278" s="58"/>
      <c r="N278" s="95"/>
      <c r="O278" s="13"/>
      <c r="P278" s="13"/>
    </row>
    <row r="279" spans="2:16" ht="12.75">
      <c r="B279" s="13"/>
      <c r="C279" s="13"/>
      <c r="D279" s="13"/>
      <c r="E279" s="13"/>
      <c r="F279" s="13"/>
      <c r="G279" s="13"/>
      <c r="H279" s="13"/>
      <c r="I279" s="13"/>
      <c r="J279" s="13"/>
      <c r="K279" s="13"/>
      <c r="L279" s="95"/>
      <c r="M279" s="58"/>
      <c r="N279" s="95"/>
      <c r="O279" s="13"/>
      <c r="P279" s="13"/>
    </row>
    <row r="280" spans="2:16" ht="12.75">
      <c r="B280" s="13"/>
      <c r="C280" s="13"/>
      <c r="D280" s="58"/>
      <c r="E280" s="13"/>
      <c r="F280" s="13"/>
      <c r="G280" s="13"/>
      <c r="H280" s="13"/>
      <c r="I280" s="13"/>
      <c r="J280" s="13"/>
      <c r="K280" s="13"/>
      <c r="L280" s="13"/>
      <c r="M280" s="13"/>
      <c r="N280" s="13"/>
      <c r="O280" s="13"/>
      <c r="P280" s="13"/>
    </row>
    <row r="281" spans="2:16" ht="12.75">
      <c r="B281" s="13"/>
      <c r="C281" s="13"/>
      <c r="D281" s="81"/>
      <c r="E281" s="13"/>
      <c r="F281" s="13"/>
      <c r="G281" s="13"/>
      <c r="H281" s="13"/>
      <c r="I281" s="13"/>
      <c r="J281" s="13"/>
      <c r="K281" s="13"/>
      <c r="L281" s="7"/>
      <c r="M281" s="7"/>
      <c r="N281" s="7"/>
      <c r="O281" s="13"/>
      <c r="P281" s="13"/>
    </row>
    <row r="282" spans="2:16" ht="12.75">
      <c r="B282" s="13"/>
      <c r="C282" s="13"/>
      <c r="D282" s="81"/>
      <c r="E282" s="13"/>
      <c r="F282" s="13"/>
      <c r="G282" s="13"/>
      <c r="H282" s="13"/>
      <c r="I282" s="13"/>
      <c r="J282" s="13"/>
      <c r="K282" s="13"/>
      <c r="L282" s="7"/>
      <c r="M282" s="7"/>
      <c r="N282" s="7"/>
      <c r="O282" s="13"/>
      <c r="P282" s="13"/>
    </row>
    <row r="283" spans="2:16" ht="12.75">
      <c r="B283" s="13"/>
      <c r="C283" s="13"/>
      <c r="D283" s="81"/>
      <c r="E283" s="13"/>
      <c r="F283" s="13"/>
      <c r="G283" s="13"/>
      <c r="H283" s="13"/>
      <c r="I283" s="13"/>
      <c r="J283" s="13"/>
      <c r="K283" s="13"/>
      <c r="L283" s="7"/>
      <c r="M283" s="7"/>
      <c r="N283" s="7"/>
      <c r="O283" s="13"/>
      <c r="P283" s="13"/>
    </row>
    <row r="284" spans="2:16" ht="12.75">
      <c r="B284" s="13"/>
      <c r="C284" s="13"/>
      <c r="D284" s="81"/>
      <c r="E284" s="13"/>
      <c r="F284" s="13"/>
      <c r="G284" s="13"/>
      <c r="H284" s="13"/>
      <c r="I284" s="13"/>
      <c r="J284" s="13"/>
      <c r="K284" s="13"/>
      <c r="L284" s="7"/>
      <c r="M284" s="7"/>
      <c r="N284" s="7"/>
      <c r="O284" s="13"/>
      <c r="P284" s="13"/>
    </row>
    <row r="285" spans="2:16" ht="12.75">
      <c r="B285" s="13"/>
      <c r="C285" s="13"/>
      <c r="D285" s="81"/>
      <c r="E285" s="13"/>
      <c r="F285" s="13"/>
      <c r="G285" s="13"/>
      <c r="H285" s="13"/>
      <c r="I285" s="13"/>
      <c r="J285" s="13"/>
      <c r="K285" s="13"/>
      <c r="L285" s="7"/>
      <c r="M285" s="7"/>
      <c r="N285" s="7"/>
      <c r="O285" s="13"/>
      <c r="P285" s="13"/>
    </row>
    <row r="286" spans="2:16" ht="12.75">
      <c r="B286" s="13"/>
      <c r="C286" s="13"/>
      <c r="D286" s="81"/>
      <c r="E286" s="13"/>
      <c r="F286" s="13"/>
      <c r="G286" s="13"/>
      <c r="H286" s="13"/>
      <c r="I286" s="13"/>
      <c r="J286" s="13"/>
      <c r="K286" s="13"/>
      <c r="L286" s="7"/>
      <c r="M286" s="7"/>
      <c r="N286" s="7"/>
      <c r="O286" s="13"/>
      <c r="P286" s="13"/>
    </row>
    <row r="287" spans="2:16" ht="12.75">
      <c r="B287" s="13"/>
      <c r="C287" s="13"/>
      <c r="D287" s="13"/>
      <c r="E287" s="13"/>
      <c r="F287" s="13"/>
      <c r="G287" s="13"/>
      <c r="H287" s="13"/>
      <c r="I287" s="13"/>
      <c r="J287" s="13"/>
      <c r="K287" s="13"/>
      <c r="L287" s="7"/>
      <c r="M287" s="7"/>
      <c r="N287" s="7"/>
      <c r="O287" s="13"/>
      <c r="P287" s="13"/>
    </row>
    <row r="288" spans="2:16" ht="12.75">
      <c r="B288" s="13"/>
      <c r="C288" s="13"/>
      <c r="D288" s="13"/>
      <c r="E288" s="13"/>
      <c r="F288" s="13"/>
      <c r="G288" s="13"/>
      <c r="H288" s="13"/>
      <c r="I288" s="13"/>
      <c r="J288" s="13"/>
      <c r="K288" s="13"/>
      <c r="L288" s="13"/>
      <c r="M288" s="13"/>
      <c r="N288" s="13"/>
      <c r="O288" s="13"/>
      <c r="P288" s="13"/>
    </row>
    <row r="289" spans="2:16" ht="12.75">
      <c r="B289" s="13"/>
      <c r="C289" s="13"/>
      <c r="D289" s="102"/>
      <c r="E289" s="58"/>
      <c r="F289" s="13"/>
      <c r="G289" s="13"/>
      <c r="H289" s="13"/>
      <c r="I289" s="13"/>
      <c r="J289" s="13"/>
      <c r="K289" s="13"/>
      <c r="L289" s="13"/>
      <c r="M289" s="13"/>
      <c r="N289" s="13"/>
      <c r="O289" s="13"/>
      <c r="P289" s="13"/>
    </row>
    <row r="290" spans="2:16" ht="12.75">
      <c r="B290" s="13"/>
      <c r="C290" s="13"/>
      <c r="D290" s="13"/>
      <c r="E290" s="13"/>
      <c r="F290" s="13"/>
      <c r="G290" s="13"/>
      <c r="H290" s="13"/>
      <c r="I290" s="13"/>
      <c r="J290" s="13"/>
      <c r="K290" s="13"/>
      <c r="L290" s="13"/>
      <c r="M290" s="13"/>
      <c r="N290" s="13"/>
      <c r="O290" s="13"/>
      <c r="P290" s="13"/>
    </row>
    <row r="291" spans="2:16" ht="38.25" customHeight="1">
      <c r="B291" s="13"/>
      <c r="C291" s="13"/>
      <c r="D291" s="149"/>
      <c r="E291" s="149"/>
      <c r="F291" s="149"/>
      <c r="G291" s="149"/>
      <c r="H291" s="149"/>
      <c r="I291" s="149"/>
      <c r="J291" s="149"/>
      <c r="K291" s="149"/>
      <c r="L291" s="149"/>
      <c r="M291" s="149"/>
      <c r="N291" s="149"/>
      <c r="O291" s="13"/>
      <c r="P291" s="13"/>
    </row>
    <row r="292" spans="2:16" ht="12.75" customHeight="1">
      <c r="B292" s="13"/>
      <c r="C292" s="13"/>
      <c r="D292" s="103"/>
      <c r="E292" s="103"/>
      <c r="F292" s="103"/>
      <c r="G292" s="103"/>
      <c r="H292" s="103"/>
      <c r="I292" s="103"/>
      <c r="J292" s="103"/>
      <c r="K292" s="103"/>
      <c r="L292" s="103"/>
      <c r="M292" s="103"/>
      <c r="N292" s="103"/>
      <c r="O292" s="13"/>
      <c r="P292" s="13"/>
    </row>
    <row r="293" spans="2:16" ht="52.5" customHeight="1">
      <c r="B293" s="13"/>
      <c r="C293" s="13"/>
      <c r="D293" s="149"/>
      <c r="E293" s="149"/>
      <c r="F293" s="149"/>
      <c r="G293" s="149"/>
      <c r="H293" s="149"/>
      <c r="I293" s="149"/>
      <c r="J293" s="149"/>
      <c r="K293" s="149"/>
      <c r="L293" s="149"/>
      <c r="M293" s="149"/>
      <c r="N293" s="149"/>
      <c r="O293" s="13"/>
      <c r="P293" s="13"/>
    </row>
    <row r="294" spans="2:16" ht="12.75">
      <c r="B294" s="13"/>
      <c r="C294" s="13"/>
      <c r="D294" s="13"/>
      <c r="E294" s="13"/>
      <c r="F294" s="13"/>
      <c r="G294" s="13"/>
      <c r="H294" s="13"/>
      <c r="I294" s="13"/>
      <c r="J294" s="13"/>
      <c r="K294" s="13"/>
      <c r="L294" s="13"/>
      <c r="M294" s="13"/>
      <c r="N294" s="13"/>
      <c r="O294" s="13"/>
      <c r="P294" s="13"/>
    </row>
    <row r="295" spans="2:16" ht="26.25" customHeight="1">
      <c r="B295" s="13"/>
      <c r="C295" s="13"/>
      <c r="D295" s="149"/>
      <c r="E295" s="149"/>
      <c r="F295" s="149"/>
      <c r="G295" s="149"/>
      <c r="H295" s="149"/>
      <c r="I295" s="149"/>
      <c r="J295" s="149"/>
      <c r="K295" s="149"/>
      <c r="L295" s="149"/>
      <c r="M295" s="149"/>
      <c r="N295" s="149"/>
      <c r="O295" s="13"/>
      <c r="P295" s="13"/>
    </row>
    <row r="296" spans="2:16" ht="12.75">
      <c r="B296" s="13"/>
      <c r="C296" s="13"/>
      <c r="D296" s="13"/>
      <c r="E296" s="13"/>
      <c r="F296" s="13"/>
      <c r="G296" s="13"/>
      <c r="H296" s="13"/>
      <c r="I296" s="13"/>
      <c r="J296" s="13"/>
      <c r="K296" s="13"/>
      <c r="L296" s="13"/>
      <c r="M296" s="13"/>
      <c r="N296" s="13"/>
      <c r="O296" s="13"/>
      <c r="P296" s="13"/>
    </row>
    <row r="297" spans="2:16" ht="12.75">
      <c r="B297" s="13"/>
      <c r="C297" s="13"/>
      <c r="D297" s="102"/>
      <c r="E297" s="58"/>
      <c r="F297" s="13"/>
      <c r="G297" s="13"/>
      <c r="H297" s="13"/>
      <c r="I297" s="13"/>
      <c r="J297" s="13"/>
      <c r="K297" s="13"/>
      <c r="L297" s="13"/>
      <c r="M297" s="13"/>
      <c r="N297" s="13"/>
      <c r="O297" s="13"/>
      <c r="P297" s="13"/>
    </row>
    <row r="298" spans="2:16" ht="12.75">
      <c r="B298" s="13"/>
      <c r="C298" s="13"/>
      <c r="D298" s="13"/>
      <c r="E298" s="13"/>
      <c r="F298" s="13"/>
      <c r="G298" s="13"/>
      <c r="H298" s="13"/>
      <c r="I298" s="13"/>
      <c r="J298" s="13"/>
      <c r="K298" s="13"/>
      <c r="L298" s="13"/>
      <c r="M298" s="13"/>
      <c r="N298" s="13"/>
      <c r="O298" s="13"/>
      <c r="P298" s="13"/>
    </row>
    <row r="299" spans="2:16" ht="26.25" customHeight="1">
      <c r="B299" s="13"/>
      <c r="C299" s="13"/>
      <c r="D299" s="150"/>
      <c r="E299" s="150"/>
      <c r="F299" s="150"/>
      <c r="G299" s="150"/>
      <c r="H299" s="150"/>
      <c r="I299" s="150"/>
      <c r="J299" s="150"/>
      <c r="K299" s="150"/>
      <c r="L299" s="150"/>
      <c r="M299" s="150"/>
      <c r="N299" s="150"/>
      <c r="O299" s="13"/>
      <c r="P299" s="13"/>
    </row>
    <row r="300" spans="2:16" ht="12.75">
      <c r="B300" s="13"/>
      <c r="C300" s="13"/>
      <c r="D300" s="13"/>
      <c r="E300" s="13"/>
      <c r="F300" s="13"/>
      <c r="G300" s="13"/>
      <c r="H300" s="13"/>
      <c r="I300" s="13"/>
      <c r="J300" s="13"/>
      <c r="K300" s="13"/>
      <c r="L300" s="13"/>
      <c r="M300" s="13"/>
      <c r="N300" s="13"/>
      <c r="O300" s="13"/>
      <c r="P300" s="13"/>
    </row>
    <row r="301" spans="2:16" ht="12.75">
      <c r="B301" s="13"/>
      <c r="C301" s="13"/>
      <c r="D301" s="102"/>
      <c r="E301" s="58"/>
      <c r="F301" s="13"/>
      <c r="G301" s="13"/>
      <c r="H301" s="13"/>
      <c r="I301" s="13"/>
      <c r="J301" s="13"/>
      <c r="K301" s="13"/>
      <c r="L301" s="13"/>
      <c r="M301" s="13"/>
      <c r="N301" s="13"/>
      <c r="O301" s="13"/>
      <c r="P301" s="13"/>
    </row>
    <row r="302" spans="2:16" ht="12.75">
      <c r="B302" s="13"/>
      <c r="C302" s="13"/>
      <c r="D302" s="13"/>
      <c r="E302" s="13"/>
      <c r="F302" s="13"/>
      <c r="G302" s="13"/>
      <c r="H302" s="13"/>
      <c r="I302" s="13"/>
      <c r="J302" s="13"/>
      <c r="K302" s="13"/>
      <c r="L302" s="13"/>
      <c r="M302" s="13"/>
      <c r="N302" s="13"/>
      <c r="O302" s="13"/>
      <c r="P302" s="13"/>
    </row>
    <row r="303" spans="2:16" ht="12.75">
      <c r="B303" s="13"/>
      <c r="C303" s="13"/>
      <c r="D303" s="13"/>
      <c r="E303" s="13"/>
      <c r="F303" s="13"/>
      <c r="G303" s="13"/>
      <c r="H303" s="13"/>
      <c r="I303" s="13"/>
      <c r="J303" s="13"/>
      <c r="K303" s="13"/>
      <c r="L303" s="13"/>
      <c r="M303" s="13"/>
      <c r="N303" s="13"/>
      <c r="O303" s="13"/>
      <c r="P303" s="13"/>
    </row>
    <row r="304" spans="2:16" ht="12.75">
      <c r="B304" s="13"/>
      <c r="C304" s="13"/>
      <c r="D304" s="13"/>
      <c r="E304" s="13"/>
      <c r="F304" s="13"/>
      <c r="G304" s="13"/>
      <c r="H304" s="13"/>
      <c r="I304" s="13"/>
      <c r="J304" s="13"/>
      <c r="K304" s="13"/>
      <c r="L304" s="13"/>
      <c r="M304" s="13"/>
      <c r="N304" s="13"/>
      <c r="O304" s="13"/>
      <c r="P304" s="13"/>
    </row>
    <row r="305" spans="2:16" ht="25.5" customHeight="1">
      <c r="B305" s="13"/>
      <c r="C305" s="13"/>
      <c r="D305" s="104"/>
      <c r="E305" s="150"/>
      <c r="F305" s="150"/>
      <c r="G305" s="150"/>
      <c r="H305" s="150"/>
      <c r="I305" s="150"/>
      <c r="J305" s="150"/>
      <c r="K305" s="150"/>
      <c r="L305" s="150"/>
      <c r="M305" s="150"/>
      <c r="N305" s="150"/>
      <c r="O305" s="13"/>
      <c r="P305" s="13"/>
    </row>
    <row r="306" spans="2:16" ht="12.75">
      <c r="B306" s="13"/>
      <c r="C306" s="13"/>
      <c r="D306" s="13"/>
      <c r="E306" s="13"/>
      <c r="F306" s="13"/>
      <c r="G306" s="13"/>
      <c r="H306" s="13"/>
      <c r="I306" s="13"/>
      <c r="J306" s="13"/>
      <c r="K306" s="13"/>
      <c r="L306" s="13"/>
      <c r="M306" s="13"/>
      <c r="N306" s="13"/>
      <c r="O306" s="13"/>
      <c r="P306" s="13"/>
    </row>
    <row r="307" spans="2:16" ht="12.75">
      <c r="B307" s="13"/>
      <c r="C307" s="13"/>
      <c r="D307" s="81"/>
      <c r="E307" s="13"/>
      <c r="F307" s="13"/>
      <c r="G307" s="13"/>
      <c r="H307" s="13"/>
      <c r="I307" s="13"/>
      <c r="J307" s="13"/>
      <c r="K307" s="13"/>
      <c r="L307" s="13"/>
      <c r="M307" s="13"/>
      <c r="N307" s="13"/>
      <c r="O307" s="13"/>
      <c r="P307" s="13"/>
    </row>
    <row r="308" spans="2:16" ht="12.75">
      <c r="B308" s="13"/>
      <c r="C308" s="13"/>
      <c r="D308" s="81"/>
      <c r="E308" s="13"/>
      <c r="F308" s="13"/>
      <c r="G308" s="13"/>
      <c r="H308" s="13"/>
      <c r="I308" s="13"/>
      <c r="J308" s="13"/>
      <c r="K308" s="13"/>
      <c r="L308" s="13"/>
      <c r="M308" s="13"/>
      <c r="N308" s="13"/>
      <c r="O308" s="13"/>
      <c r="P308" s="13"/>
    </row>
    <row r="309" spans="2:16" ht="12.75">
      <c r="B309" s="13"/>
      <c r="C309" s="13"/>
      <c r="D309" s="81"/>
      <c r="E309" s="13"/>
      <c r="F309" s="13"/>
      <c r="G309" s="13"/>
      <c r="H309" s="13"/>
      <c r="I309" s="13"/>
      <c r="J309" s="13"/>
      <c r="K309" s="13"/>
      <c r="L309" s="13"/>
      <c r="M309" s="13"/>
      <c r="N309" s="13"/>
      <c r="O309" s="13"/>
      <c r="P309" s="13"/>
    </row>
    <row r="310" spans="2:16" ht="12.75">
      <c r="B310" s="13"/>
      <c r="C310" s="13"/>
      <c r="D310" s="13"/>
      <c r="E310" s="13"/>
      <c r="F310" s="13"/>
      <c r="G310" s="13"/>
      <c r="H310" s="13"/>
      <c r="I310" s="13"/>
      <c r="J310" s="13"/>
      <c r="K310" s="13"/>
      <c r="L310" s="13"/>
      <c r="M310" s="13"/>
      <c r="N310" s="13"/>
      <c r="O310" s="13"/>
      <c r="P310" s="13"/>
    </row>
    <row r="311" spans="2:16" ht="12.75">
      <c r="B311" s="13"/>
      <c r="C311" s="13"/>
      <c r="D311" s="102"/>
      <c r="E311" s="58"/>
      <c r="F311" s="13"/>
      <c r="G311" s="13"/>
      <c r="H311" s="13"/>
      <c r="I311" s="13"/>
      <c r="J311" s="13"/>
      <c r="K311" s="13"/>
      <c r="L311" s="13"/>
      <c r="M311" s="13"/>
      <c r="N311" s="13"/>
      <c r="O311" s="13"/>
      <c r="P311" s="13"/>
    </row>
    <row r="312" spans="2:16" ht="12.75">
      <c r="B312" s="13"/>
      <c r="C312" s="13"/>
      <c r="D312" s="13"/>
      <c r="E312" s="13"/>
      <c r="F312" s="13"/>
      <c r="G312" s="13"/>
      <c r="H312" s="13"/>
      <c r="I312" s="13"/>
      <c r="J312" s="13"/>
      <c r="K312" s="13"/>
      <c r="L312" s="13"/>
      <c r="M312" s="13"/>
      <c r="N312" s="13"/>
      <c r="O312" s="13"/>
      <c r="P312" s="13"/>
    </row>
    <row r="313" spans="2:16" ht="12.75">
      <c r="B313" s="13"/>
      <c r="C313" s="13"/>
      <c r="D313" s="13"/>
      <c r="E313" s="13"/>
      <c r="F313" s="13"/>
      <c r="G313" s="13"/>
      <c r="H313" s="13"/>
      <c r="I313" s="13"/>
      <c r="J313" s="13"/>
      <c r="K313" s="13"/>
      <c r="L313" s="13"/>
      <c r="M313" s="13"/>
      <c r="N313" s="13"/>
      <c r="O313" s="13"/>
      <c r="P313" s="13"/>
    </row>
    <row r="314" spans="2:16" ht="12.75">
      <c r="B314" s="13"/>
      <c r="C314" s="13"/>
      <c r="D314" s="58"/>
      <c r="E314" s="13"/>
      <c r="F314" s="13"/>
      <c r="G314" s="13"/>
      <c r="H314" s="13"/>
      <c r="I314" s="13"/>
      <c r="J314" s="13"/>
      <c r="K314" s="13"/>
      <c r="L314" s="13"/>
      <c r="M314" s="13"/>
      <c r="N314" s="13"/>
      <c r="O314" s="13"/>
      <c r="P314" s="13"/>
    </row>
    <row r="315" spans="2:16" ht="12.75">
      <c r="B315" s="13"/>
      <c r="C315" s="13"/>
      <c r="D315" s="81"/>
      <c r="E315" s="13"/>
      <c r="F315" s="13"/>
      <c r="G315" s="13"/>
      <c r="H315" s="13"/>
      <c r="I315" s="13"/>
      <c r="J315" s="13"/>
      <c r="K315" s="13"/>
      <c r="L315" s="13"/>
      <c r="M315" s="13"/>
      <c r="N315" s="13"/>
      <c r="O315" s="13"/>
      <c r="P315" s="13"/>
    </row>
    <row r="316" spans="2:16" ht="12.75">
      <c r="B316" s="13"/>
      <c r="C316" s="13"/>
      <c r="D316" s="13"/>
      <c r="E316" s="13"/>
      <c r="F316" s="13"/>
      <c r="G316" s="13"/>
      <c r="H316" s="13"/>
      <c r="I316" s="13"/>
      <c r="J316" s="13"/>
      <c r="K316" s="13"/>
      <c r="L316" s="13"/>
      <c r="M316" s="13"/>
      <c r="N316" s="13"/>
      <c r="O316" s="13"/>
      <c r="P316" s="13"/>
    </row>
    <row r="317" spans="2:16" ht="12.75">
      <c r="B317" s="13"/>
      <c r="C317" s="13"/>
      <c r="D317" s="13"/>
      <c r="E317" s="13"/>
      <c r="F317" s="13"/>
      <c r="G317" s="13"/>
      <c r="H317" s="13"/>
      <c r="I317" s="13"/>
      <c r="J317" s="13"/>
      <c r="K317" s="13"/>
      <c r="L317" s="13"/>
      <c r="M317" s="13"/>
      <c r="N317" s="13"/>
      <c r="O317" s="13"/>
      <c r="P317" s="13"/>
    </row>
    <row r="318" spans="2:16" ht="12.75">
      <c r="B318" s="13"/>
      <c r="C318" s="13"/>
      <c r="D318" s="58"/>
      <c r="E318" s="13"/>
      <c r="F318" s="13"/>
      <c r="G318" s="13"/>
      <c r="H318" s="13"/>
      <c r="I318" s="13"/>
      <c r="J318" s="13"/>
      <c r="K318" s="13"/>
      <c r="L318" s="13"/>
      <c r="M318" s="13"/>
      <c r="N318" s="13"/>
      <c r="O318" s="13"/>
      <c r="P318" s="13"/>
    </row>
    <row r="319" spans="2:16" ht="12.75">
      <c r="B319" s="13"/>
      <c r="C319" s="13"/>
      <c r="D319" s="13"/>
      <c r="E319" s="13"/>
      <c r="F319" s="13"/>
      <c r="G319" s="13"/>
      <c r="H319" s="13"/>
      <c r="I319" s="13"/>
      <c r="J319" s="13"/>
      <c r="K319" s="13"/>
      <c r="L319" s="13"/>
      <c r="M319" s="13"/>
      <c r="N319" s="13"/>
      <c r="O319" s="13"/>
      <c r="P319" s="13"/>
    </row>
    <row r="320" spans="2:16" ht="12.75">
      <c r="B320" s="13"/>
      <c r="C320" s="13"/>
      <c r="D320" s="149"/>
      <c r="E320" s="149"/>
      <c r="F320" s="149"/>
      <c r="G320" s="149"/>
      <c r="H320" s="149"/>
      <c r="I320" s="149"/>
      <c r="J320" s="149"/>
      <c r="K320" s="149"/>
      <c r="L320" s="149"/>
      <c r="M320" s="149"/>
      <c r="N320" s="149"/>
      <c r="O320" s="13"/>
      <c r="P320" s="13"/>
    </row>
    <row r="321" spans="2:16" ht="12.75">
      <c r="B321" s="13"/>
      <c r="C321" s="13"/>
      <c r="D321" s="13"/>
      <c r="E321" s="13"/>
      <c r="F321" s="13"/>
      <c r="G321" s="13"/>
      <c r="H321" s="13"/>
      <c r="I321" s="13"/>
      <c r="J321" s="13"/>
      <c r="K321" s="13"/>
      <c r="L321" s="13"/>
      <c r="M321" s="13"/>
      <c r="N321" s="13"/>
      <c r="O321" s="13"/>
      <c r="P321" s="13"/>
    </row>
    <row r="322" spans="2:16" ht="12.75">
      <c r="B322" s="13"/>
      <c r="C322" s="13"/>
      <c r="D322" s="13"/>
      <c r="E322" s="13"/>
      <c r="F322" s="13"/>
      <c r="G322" s="13"/>
      <c r="H322" s="13"/>
      <c r="I322" s="13"/>
      <c r="J322" s="13"/>
      <c r="K322" s="13"/>
      <c r="L322" s="13"/>
      <c r="M322" s="13"/>
      <c r="N322" s="13"/>
      <c r="O322" s="13"/>
      <c r="P322" s="13"/>
    </row>
    <row r="323" spans="2:16" ht="12.75">
      <c r="B323" s="13"/>
      <c r="C323" s="13"/>
      <c r="D323" s="13"/>
      <c r="E323" s="13"/>
      <c r="F323" s="13"/>
      <c r="G323" s="13"/>
      <c r="H323" s="13"/>
      <c r="I323" s="13"/>
      <c r="J323" s="13"/>
      <c r="K323" s="13"/>
      <c r="L323" s="13"/>
      <c r="M323" s="13"/>
      <c r="N323" s="13"/>
      <c r="O323" s="13"/>
      <c r="P323" s="13"/>
    </row>
    <row r="324" spans="2:16" ht="12.75">
      <c r="B324" s="13"/>
      <c r="C324" s="13"/>
      <c r="D324" s="13"/>
      <c r="E324" s="13"/>
      <c r="F324" s="13"/>
      <c r="G324" s="13"/>
      <c r="H324" s="13"/>
      <c r="I324" s="13"/>
      <c r="J324" s="13"/>
      <c r="K324" s="13"/>
      <c r="L324" s="13"/>
      <c r="M324" s="13"/>
      <c r="N324" s="13"/>
      <c r="O324" s="13"/>
      <c r="P324" s="13"/>
    </row>
    <row r="325" spans="2:16" ht="12.75">
      <c r="B325" s="13"/>
      <c r="C325" s="13"/>
      <c r="D325" s="13"/>
      <c r="E325" s="13"/>
      <c r="F325" s="13"/>
      <c r="G325" s="13"/>
      <c r="H325" s="13"/>
      <c r="I325" s="13"/>
      <c r="J325" s="13"/>
      <c r="K325" s="13"/>
      <c r="L325" s="13"/>
      <c r="M325" s="13"/>
      <c r="N325" s="13"/>
      <c r="O325" s="13"/>
      <c r="P325" s="13"/>
    </row>
    <row r="326" spans="2:16" ht="12.75">
      <c r="B326" s="13"/>
      <c r="C326" s="13"/>
      <c r="D326" s="13"/>
      <c r="E326" s="13"/>
      <c r="F326" s="13"/>
      <c r="G326" s="13"/>
      <c r="H326" s="13"/>
      <c r="I326" s="13"/>
      <c r="J326" s="13"/>
      <c r="K326" s="13"/>
      <c r="L326" s="13"/>
      <c r="M326" s="13"/>
      <c r="N326" s="13"/>
      <c r="O326" s="13"/>
      <c r="P326" s="13"/>
    </row>
    <row r="327" spans="2:16" ht="12.75">
      <c r="B327" s="13"/>
      <c r="C327" s="13"/>
      <c r="D327" s="58"/>
      <c r="E327" s="13"/>
      <c r="F327" s="13"/>
      <c r="G327" s="13"/>
      <c r="H327" s="13"/>
      <c r="I327" s="13"/>
      <c r="J327" s="13"/>
      <c r="K327" s="13"/>
      <c r="L327" s="13"/>
      <c r="M327" s="13"/>
      <c r="N327" s="13"/>
      <c r="O327" s="13"/>
      <c r="P327" s="13"/>
    </row>
    <row r="328" spans="2:16" ht="12.75">
      <c r="B328" s="13"/>
      <c r="C328" s="13"/>
      <c r="D328" s="81"/>
      <c r="E328" s="13"/>
      <c r="F328" s="13"/>
      <c r="G328" s="13"/>
      <c r="H328" s="13"/>
      <c r="I328" s="13"/>
      <c r="J328" s="13"/>
      <c r="K328" s="13"/>
      <c r="L328" s="13"/>
      <c r="M328" s="13"/>
      <c r="N328" s="13"/>
      <c r="O328" s="13"/>
      <c r="P328" s="13"/>
    </row>
    <row r="329" spans="2:16" ht="12.75">
      <c r="B329" s="13"/>
      <c r="C329" s="13"/>
      <c r="D329" s="13"/>
      <c r="E329" s="13"/>
      <c r="F329" s="13"/>
      <c r="G329" s="13"/>
      <c r="H329" s="13"/>
      <c r="I329" s="13"/>
      <c r="J329" s="13"/>
      <c r="K329" s="13"/>
      <c r="L329" s="13"/>
      <c r="M329" s="13"/>
      <c r="N329" s="13"/>
      <c r="O329" s="13"/>
      <c r="P329" s="13"/>
    </row>
    <row r="330" spans="2:16" ht="12.75">
      <c r="B330" s="13"/>
      <c r="C330" s="13"/>
      <c r="D330" s="58"/>
      <c r="E330" s="13"/>
      <c r="F330" s="13"/>
      <c r="G330" s="13"/>
      <c r="H330" s="13"/>
      <c r="I330" s="13"/>
      <c r="J330" s="13"/>
      <c r="K330" s="13"/>
      <c r="L330" s="13"/>
      <c r="M330" s="13"/>
      <c r="N330" s="13"/>
      <c r="O330" s="13"/>
      <c r="P330" s="13"/>
    </row>
    <row r="331" spans="2:16" ht="12.75">
      <c r="B331" s="13"/>
      <c r="C331" s="13"/>
      <c r="D331" s="13"/>
      <c r="E331" s="13"/>
      <c r="F331" s="13"/>
      <c r="G331" s="13"/>
      <c r="H331" s="13"/>
      <c r="I331" s="13"/>
      <c r="J331" s="13"/>
      <c r="K331" s="13"/>
      <c r="L331" s="13"/>
      <c r="M331" s="13"/>
      <c r="N331" s="13"/>
      <c r="O331" s="13"/>
      <c r="P331" s="13"/>
    </row>
    <row r="332" spans="2:16" ht="12.75">
      <c r="B332" s="13"/>
      <c r="C332" s="13"/>
      <c r="D332" s="58"/>
      <c r="E332" s="13"/>
      <c r="F332" s="13"/>
      <c r="G332" s="13"/>
      <c r="H332" s="13"/>
      <c r="I332" s="13"/>
      <c r="J332" s="13"/>
      <c r="K332" s="13"/>
      <c r="L332" s="13"/>
      <c r="M332" s="13"/>
      <c r="N332" s="13"/>
      <c r="O332" s="13"/>
      <c r="P332" s="13"/>
    </row>
    <row r="333" spans="2:16" ht="12.75">
      <c r="B333" s="13"/>
      <c r="C333" s="13"/>
      <c r="D333" s="13"/>
      <c r="E333" s="13"/>
      <c r="F333" s="13"/>
      <c r="G333" s="13"/>
      <c r="H333" s="13"/>
      <c r="I333" s="13"/>
      <c r="J333" s="13"/>
      <c r="K333" s="13"/>
      <c r="L333" s="13"/>
      <c r="M333" s="13"/>
      <c r="N333" s="13"/>
      <c r="O333" s="13"/>
      <c r="P333" s="13"/>
    </row>
    <row r="334" spans="2:16" ht="77.25" customHeight="1">
      <c r="B334" s="13"/>
      <c r="C334" s="13"/>
      <c r="D334" s="150"/>
      <c r="E334" s="150"/>
      <c r="F334" s="150"/>
      <c r="G334" s="150"/>
      <c r="H334" s="150"/>
      <c r="I334" s="150"/>
      <c r="J334" s="150"/>
      <c r="K334" s="150"/>
      <c r="L334" s="150"/>
      <c r="M334" s="150"/>
      <c r="N334" s="150"/>
      <c r="O334" s="13"/>
      <c r="P334" s="13"/>
    </row>
    <row r="335" spans="2:16" ht="12.75">
      <c r="B335" s="13"/>
      <c r="C335" s="13"/>
      <c r="D335" s="13"/>
      <c r="E335" s="13"/>
      <c r="F335" s="13"/>
      <c r="G335" s="13"/>
      <c r="H335" s="13"/>
      <c r="I335" s="13"/>
      <c r="J335" s="13"/>
      <c r="K335" s="13"/>
      <c r="L335" s="13"/>
      <c r="M335" s="13"/>
      <c r="N335" s="13"/>
      <c r="O335" s="13"/>
      <c r="P335" s="13"/>
    </row>
    <row r="336" spans="2:16" ht="12.75">
      <c r="B336" s="13"/>
      <c r="C336" s="13"/>
      <c r="D336" s="13"/>
      <c r="E336" s="13"/>
      <c r="F336" s="13"/>
      <c r="G336" s="13"/>
      <c r="H336" s="13"/>
      <c r="I336" s="13"/>
      <c r="J336" s="13"/>
      <c r="K336" s="13"/>
      <c r="L336" s="13"/>
      <c r="M336" s="13"/>
      <c r="N336" s="13"/>
      <c r="O336" s="13"/>
      <c r="P336" s="13"/>
    </row>
    <row r="337" spans="2:16" ht="12.75">
      <c r="B337" s="13"/>
      <c r="C337" s="13"/>
      <c r="D337" s="13"/>
      <c r="E337" s="13"/>
      <c r="F337" s="13"/>
      <c r="G337" s="13"/>
      <c r="H337" s="13"/>
      <c r="I337" s="13"/>
      <c r="J337" s="13"/>
      <c r="K337" s="13"/>
      <c r="L337" s="13"/>
      <c r="M337" s="13"/>
      <c r="N337" s="13"/>
      <c r="O337" s="13"/>
      <c r="P337" s="13"/>
    </row>
    <row r="338" spans="2:16" ht="12.75">
      <c r="B338" s="13"/>
      <c r="C338" s="13"/>
      <c r="D338" s="13"/>
      <c r="E338" s="13"/>
      <c r="F338" s="13"/>
      <c r="G338" s="13"/>
      <c r="H338" s="13"/>
      <c r="I338" s="13"/>
      <c r="J338" s="13"/>
      <c r="K338" s="13"/>
      <c r="L338" s="13"/>
      <c r="M338" s="13"/>
      <c r="N338" s="13"/>
      <c r="O338" s="13"/>
      <c r="P338" s="13"/>
    </row>
    <row r="339" spans="2:16" ht="12.75">
      <c r="B339" s="13"/>
      <c r="C339" s="13"/>
      <c r="D339" s="13"/>
      <c r="E339" s="13"/>
      <c r="F339" s="13"/>
      <c r="G339" s="13"/>
      <c r="H339" s="13"/>
      <c r="I339" s="13"/>
      <c r="J339" s="13"/>
      <c r="K339" s="13"/>
      <c r="L339" s="13"/>
      <c r="M339" s="13"/>
      <c r="N339" s="13"/>
      <c r="O339" s="13"/>
      <c r="P339" s="13"/>
    </row>
    <row r="340" spans="2:16" ht="26.25" customHeight="1">
      <c r="B340" s="13"/>
      <c r="C340" s="13"/>
      <c r="D340" s="149"/>
      <c r="E340" s="149"/>
      <c r="F340" s="149"/>
      <c r="G340" s="149"/>
      <c r="H340" s="149"/>
      <c r="I340" s="149"/>
      <c r="J340" s="149"/>
      <c r="K340" s="149"/>
      <c r="L340" s="149"/>
      <c r="M340" s="149"/>
      <c r="N340" s="149"/>
      <c r="O340" s="13"/>
      <c r="P340" s="13"/>
    </row>
    <row r="341" spans="2:16" ht="12.75">
      <c r="B341" s="13"/>
      <c r="C341" s="13"/>
      <c r="D341" s="13"/>
      <c r="E341" s="13"/>
      <c r="F341" s="13"/>
      <c r="G341" s="13"/>
      <c r="H341" s="13"/>
      <c r="I341" s="13"/>
      <c r="J341" s="13"/>
      <c r="K341" s="13"/>
      <c r="L341" s="13"/>
      <c r="M341" s="13"/>
      <c r="N341" s="13"/>
      <c r="O341" s="13"/>
      <c r="P341" s="13"/>
    </row>
    <row r="342" spans="2:16" ht="12.75">
      <c r="B342" s="13"/>
      <c r="C342" s="13"/>
      <c r="D342" s="13"/>
      <c r="E342" s="13"/>
      <c r="F342" s="13"/>
      <c r="G342" s="13"/>
      <c r="H342" s="13"/>
      <c r="I342" s="13"/>
      <c r="J342" s="13"/>
      <c r="K342" s="13"/>
      <c r="L342" s="13"/>
      <c r="M342" s="13"/>
      <c r="N342" s="13"/>
      <c r="O342" s="13"/>
      <c r="P342" s="13"/>
    </row>
    <row r="343" spans="2:16" ht="12.75">
      <c r="B343" s="13"/>
      <c r="C343" s="13"/>
      <c r="D343" s="13"/>
      <c r="E343" s="13"/>
      <c r="F343" s="13"/>
      <c r="G343" s="13"/>
      <c r="H343" s="13"/>
      <c r="I343" s="13"/>
      <c r="J343" s="13"/>
      <c r="K343" s="13"/>
      <c r="L343" s="13"/>
      <c r="M343" s="13"/>
      <c r="N343" s="13"/>
      <c r="O343" s="13"/>
      <c r="P343" s="13"/>
    </row>
    <row r="344" spans="2:16" ht="12.75">
      <c r="B344" s="13"/>
      <c r="C344" s="13"/>
      <c r="D344" s="13"/>
      <c r="E344" s="13"/>
      <c r="F344" s="13"/>
      <c r="G344" s="13"/>
      <c r="H344" s="13"/>
      <c r="I344" s="13"/>
      <c r="J344" s="13"/>
      <c r="K344" s="13"/>
      <c r="L344" s="13"/>
      <c r="M344" s="13"/>
      <c r="N344" s="13"/>
      <c r="O344" s="13"/>
      <c r="P344" s="13"/>
    </row>
    <row r="345" spans="2:16" ht="12.75">
      <c r="B345" s="13"/>
      <c r="C345" s="13"/>
      <c r="D345" s="13"/>
      <c r="E345" s="13"/>
      <c r="F345" s="13"/>
      <c r="G345" s="13"/>
      <c r="H345" s="13"/>
      <c r="I345" s="13"/>
      <c r="J345" s="13"/>
      <c r="K345" s="13"/>
      <c r="L345" s="13"/>
      <c r="M345" s="13"/>
      <c r="N345" s="13"/>
      <c r="O345" s="13"/>
      <c r="P345" s="13"/>
    </row>
    <row r="346" spans="2:16" ht="12.75">
      <c r="B346" s="13"/>
      <c r="C346" s="13"/>
      <c r="D346" s="13"/>
      <c r="E346" s="13"/>
      <c r="F346" s="13"/>
      <c r="G346" s="13"/>
      <c r="H346" s="13"/>
      <c r="I346" s="13"/>
      <c r="J346" s="13"/>
      <c r="K346" s="13"/>
      <c r="L346" s="96"/>
      <c r="M346" s="13"/>
      <c r="N346" s="97"/>
      <c r="O346" s="13"/>
      <c r="P346" s="13"/>
    </row>
    <row r="347" spans="2:16" ht="12.75">
      <c r="B347" s="13"/>
      <c r="C347" s="13"/>
      <c r="D347" s="13"/>
      <c r="E347" s="13"/>
      <c r="F347" s="13"/>
      <c r="G347" s="13"/>
      <c r="H347" s="13"/>
      <c r="I347" s="13"/>
      <c r="J347" s="13"/>
      <c r="K347" s="13"/>
      <c r="L347" s="95"/>
      <c r="M347" s="13"/>
      <c r="N347" s="46"/>
      <c r="O347" s="13"/>
      <c r="P347" s="13"/>
    </row>
    <row r="348" spans="2:16" ht="39.75" customHeight="1">
      <c r="B348" s="13"/>
      <c r="C348" s="13"/>
      <c r="D348" s="149"/>
      <c r="E348" s="149"/>
      <c r="F348" s="149"/>
      <c r="G348" s="149"/>
      <c r="H348" s="149"/>
      <c r="I348" s="149"/>
      <c r="J348" s="149"/>
      <c r="K348" s="13"/>
      <c r="L348" s="7"/>
      <c r="M348" s="7"/>
      <c r="N348" s="7"/>
      <c r="O348" s="13"/>
      <c r="P348" s="13"/>
    </row>
    <row r="349" spans="2:16" ht="12.75">
      <c r="B349" s="13"/>
      <c r="C349" s="13"/>
      <c r="D349" s="13"/>
      <c r="E349" s="13"/>
      <c r="F349" s="13"/>
      <c r="G349" s="13"/>
      <c r="H349" s="13"/>
      <c r="I349" s="13"/>
      <c r="J349" s="13"/>
      <c r="K349" s="13"/>
      <c r="L349" s="13"/>
      <c r="M349" s="13"/>
      <c r="N349" s="13"/>
      <c r="O349" s="13"/>
      <c r="P349" s="13"/>
    </row>
    <row r="350" spans="2:16" ht="12.75">
      <c r="B350" s="13"/>
      <c r="C350" s="13"/>
      <c r="D350" s="13"/>
      <c r="E350" s="13"/>
      <c r="F350" s="13"/>
      <c r="G350" s="13"/>
      <c r="H350" s="13"/>
      <c r="I350" s="13"/>
      <c r="J350" s="13"/>
      <c r="K350" s="13"/>
      <c r="L350" s="13"/>
      <c r="M350" s="13"/>
      <c r="N350" s="13"/>
      <c r="O350" s="13"/>
      <c r="P350" s="13"/>
    </row>
    <row r="351" spans="2:16" ht="12.75">
      <c r="B351" s="13"/>
      <c r="C351" s="13"/>
      <c r="D351" s="13"/>
      <c r="E351" s="13"/>
      <c r="F351" s="13"/>
      <c r="G351" s="13"/>
      <c r="H351" s="13"/>
      <c r="I351" s="13"/>
      <c r="J351" s="13"/>
      <c r="K351" s="13"/>
      <c r="L351" s="13"/>
      <c r="M351" s="13"/>
      <c r="N351" s="13"/>
      <c r="O351" s="13"/>
      <c r="P351" s="13"/>
    </row>
    <row r="352" spans="2:16" ht="12.75">
      <c r="B352" s="13"/>
      <c r="C352" s="13"/>
      <c r="D352" s="13"/>
      <c r="E352" s="13"/>
      <c r="F352" s="13"/>
      <c r="G352" s="13"/>
      <c r="H352" s="13"/>
      <c r="I352" s="13"/>
      <c r="J352" s="13"/>
      <c r="K352" s="13"/>
      <c r="L352" s="13"/>
      <c r="M352" s="13"/>
      <c r="N352" s="13"/>
      <c r="O352" s="13"/>
      <c r="P352" s="13"/>
    </row>
    <row r="353" spans="2:16" ht="12.75">
      <c r="B353" s="13"/>
      <c r="C353" s="13"/>
      <c r="D353" s="13"/>
      <c r="E353" s="13"/>
      <c r="F353" s="13"/>
      <c r="G353" s="13"/>
      <c r="H353" s="13"/>
      <c r="I353" s="13"/>
      <c r="J353" s="13"/>
      <c r="K353" s="13"/>
      <c r="L353" s="13"/>
      <c r="M353" s="13"/>
      <c r="N353" s="13"/>
      <c r="O353" s="13"/>
      <c r="P353" s="13"/>
    </row>
    <row r="354" spans="2:16" ht="50.25" customHeight="1">
      <c r="B354" s="13"/>
      <c r="C354" s="13"/>
      <c r="D354" s="149"/>
      <c r="E354" s="149"/>
      <c r="F354" s="149"/>
      <c r="G354" s="149"/>
      <c r="H354" s="149"/>
      <c r="I354" s="149"/>
      <c r="J354" s="149"/>
      <c r="K354" s="149"/>
      <c r="L354" s="149"/>
      <c r="M354" s="149"/>
      <c r="N354" s="149"/>
      <c r="O354" s="13"/>
      <c r="P354" s="13"/>
    </row>
    <row r="355" spans="2:16" ht="12.75">
      <c r="B355" s="13"/>
      <c r="C355" s="13"/>
      <c r="D355" s="13"/>
      <c r="E355" s="13"/>
      <c r="F355" s="13"/>
      <c r="G355" s="13"/>
      <c r="H355" s="13"/>
      <c r="I355" s="13"/>
      <c r="J355" s="13"/>
      <c r="K355" s="13"/>
      <c r="L355" s="13"/>
      <c r="M355" s="13"/>
      <c r="N355" s="13"/>
      <c r="O355" s="13"/>
      <c r="P355" s="13"/>
    </row>
    <row r="356" spans="2:16" ht="12.75">
      <c r="B356" s="13"/>
      <c r="C356" s="13"/>
      <c r="D356" s="13"/>
      <c r="E356" s="13"/>
      <c r="F356" s="13"/>
      <c r="G356" s="13"/>
      <c r="H356" s="13"/>
      <c r="I356" s="13"/>
      <c r="J356" s="13"/>
      <c r="K356" s="13"/>
      <c r="L356" s="13"/>
      <c r="M356" s="13"/>
      <c r="N356" s="13"/>
      <c r="O356" s="13"/>
      <c r="P356" s="13"/>
    </row>
    <row r="357" spans="2:16" ht="12.75">
      <c r="B357" s="13"/>
      <c r="C357" s="13"/>
      <c r="D357" s="58"/>
      <c r="E357" s="13"/>
      <c r="F357" s="13"/>
      <c r="G357" s="13"/>
      <c r="H357" s="13"/>
      <c r="I357" s="13"/>
      <c r="J357" s="13"/>
      <c r="K357" s="13"/>
      <c r="L357" s="13"/>
      <c r="M357" s="13"/>
      <c r="N357" s="13"/>
      <c r="O357" s="13"/>
      <c r="P357" s="13"/>
    </row>
    <row r="358" spans="2:16" ht="12.75">
      <c r="B358" s="13"/>
      <c r="C358" s="13"/>
      <c r="D358" s="13"/>
      <c r="E358" s="13"/>
      <c r="F358" s="13"/>
      <c r="G358" s="13"/>
      <c r="H358" s="13"/>
      <c r="I358" s="13"/>
      <c r="J358" s="13"/>
      <c r="K358" s="13"/>
      <c r="L358" s="13"/>
      <c r="M358" s="13"/>
      <c r="N358" s="13"/>
      <c r="O358" s="13"/>
      <c r="P358" s="13"/>
    </row>
    <row r="359" spans="2:16" ht="12.75">
      <c r="B359" s="13"/>
      <c r="C359" s="13"/>
      <c r="D359" s="13"/>
      <c r="E359" s="13"/>
      <c r="F359" s="13"/>
      <c r="G359" s="13"/>
      <c r="H359" s="13"/>
      <c r="I359" s="13"/>
      <c r="J359" s="13"/>
      <c r="K359" s="13"/>
      <c r="L359" s="13"/>
      <c r="M359" s="13"/>
      <c r="N359" s="13"/>
      <c r="O359" s="13"/>
      <c r="P359" s="13"/>
    </row>
    <row r="360" spans="2:16" ht="12.75">
      <c r="B360" s="13"/>
      <c r="C360" s="13"/>
      <c r="D360" s="58"/>
      <c r="E360" s="13"/>
      <c r="F360" s="13"/>
      <c r="G360" s="13"/>
      <c r="H360" s="13"/>
      <c r="I360" s="13"/>
      <c r="J360" s="13"/>
      <c r="K360" s="13"/>
      <c r="L360" s="13"/>
      <c r="M360" s="13"/>
      <c r="N360" s="13"/>
      <c r="O360" s="13"/>
      <c r="P360" s="13"/>
    </row>
    <row r="361" spans="2:16" ht="12.75">
      <c r="B361" s="13"/>
      <c r="C361" s="13"/>
      <c r="D361" s="13"/>
      <c r="E361" s="13"/>
      <c r="F361" s="13"/>
      <c r="G361" s="13"/>
      <c r="H361" s="13"/>
      <c r="I361" s="13"/>
      <c r="J361" s="13"/>
      <c r="K361" s="13"/>
      <c r="L361" s="13"/>
      <c r="M361" s="13"/>
      <c r="N361" s="13"/>
      <c r="O361" s="13"/>
      <c r="P361" s="13"/>
    </row>
    <row r="362" spans="2:16" ht="12.75">
      <c r="B362" s="13"/>
      <c r="C362" s="13"/>
      <c r="D362" s="13"/>
      <c r="E362" s="13"/>
      <c r="F362" s="13"/>
      <c r="G362" s="13"/>
      <c r="H362" s="13"/>
      <c r="I362" s="13"/>
      <c r="J362" s="13"/>
      <c r="K362" s="13"/>
      <c r="L362" s="13"/>
      <c r="M362" s="13"/>
      <c r="N362" s="13"/>
      <c r="O362" s="13"/>
      <c r="P362" s="13"/>
    </row>
    <row r="363" spans="2:16" ht="12.75">
      <c r="B363" s="13"/>
      <c r="C363" s="13"/>
      <c r="D363" s="58"/>
      <c r="E363" s="13"/>
      <c r="F363" s="13"/>
      <c r="G363" s="13"/>
      <c r="H363" s="13"/>
      <c r="I363" s="13"/>
      <c r="J363" s="13"/>
      <c r="K363" s="13"/>
      <c r="L363" s="13"/>
      <c r="M363" s="13"/>
      <c r="N363" s="13"/>
      <c r="O363" s="13"/>
      <c r="P363" s="13"/>
    </row>
    <row r="364" spans="2:16" ht="12.75">
      <c r="B364" s="13"/>
      <c r="C364" s="13"/>
      <c r="D364" s="13"/>
      <c r="E364" s="13"/>
      <c r="F364" s="13"/>
      <c r="G364" s="13"/>
      <c r="H364" s="13"/>
      <c r="I364" s="13"/>
      <c r="J364" s="13"/>
      <c r="K364" s="13"/>
      <c r="L364" s="13"/>
      <c r="M364" s="13"/>
      <c r="N364" s="13"/>
      <c r="O364" s="13"/>
      <c r="P364" s="13"/>
    </row>
    <row r="365" spans="2:16" ht="12.75">
      <c r="B365" s="13"/>
      <c r="C365" s="13"/>
      <c r="D365" s="13"/>
      <c r="E365" s="13"/>
      <c r="F365" s="13"/>
      <c r="G365" s="13"/>
      <c r="H365" s="13"/>
      <c r="I365" s="13"/>
      <c r="J365" s="13"/>
      <c r="K365" s="13"/>
      <c r="L365" s="13"/>
      <c r="M365" s="13"/>
      <c r="N365" s="13"/>
      <c r="O365" s="13"/>
      <c r="P365" s="13"/>
    </row>
    <row r="366" spans="2:16" ht="12.75">
      <c r="B366" s="13"/>
      <c r="C366" s="13"/>
      <c r="D366" s="13"/>
      <c r="E366" s="13"/>
      <c r="F366" s="13"/>
      <c r="G366" s="13"/>
      <c r="H366" s="13"/>
      <c r="I366" s="13"/>
      <c r="J366" s="13"/>
      <c r="K366" s="13"/>
      <c r="L366" s="13"/>
      <c r="M366" s="13"/>
      <c r="N366" s="13"/>
      <c r="O366" s="13"/>
      <c r="P366" s="13"/>
    </row>
    <row r="367" spans="2:16" ht="12.75">
      <c r="B367" s="13"/>
      <c r="C367" s="13"/>
      <c r="D367" s="13"/>
      <c r="E367" s="13"/>
      <c r="F367" s="13"/>
      <c r="G367" s="13"/>
      <c r="H367" s="13"/>
      <c r="I367" s="13"/>
      <c r="J367" s="13"/>
      <c r="K367" s="13"/>
      <c r="L367" s="13"/>
      <c r="M367" s="13"/>
      <c r="N367" s="13"/>
      <c r="O367" s="13"/>
      <c r="P367" s="13"/>
    </row>
    <row r="368" spans="2:16" ht="12.75">
      <c r="B368" s="13"/>
      <c r="C368" s="13"/>
      <c r="D368" s="58"/>
      <c r="E368" s="13"/>
      <c r="F368" s="13"/>
      <c r="G368" s="13"/>
      <c r="H368" s="13"/>
      <c r="I368" s="13"/>
      <c r="J368" s="13"/>
      <c r="K368" s="13"/>
      <c r="L368" s="13"/>
      <c r="M368" s="13"/>
      <c r="N368" s="13"/>
      <c r="O368" s="13"/>
      <c r="P368" s="13"/>
    </row>
    <row r="369" spans="2:16" ht="12.75">
      <c r="B369" s="13"/>
      <c r="C369" s="13"/>
      <c r="D369" s="81"/>
      <c r="E369" s="13"/>
      <c r="F369" s="13"/>
      <c r="G369" s="13"/>
      <c r="H369" s="13"/>
      <c r="I369" s="13"/>
      <c r="J369" s="13"/>
      <c r="K369" s="13"/>
      <c r="L369" s="13"/>
      <c r="M369" s="13"/>
      <c r="N369" s="13"/>
      <c r="O369" s="13"/>
      <c r="P369" s="13"/>
    </row>
    <row r="370" spans="2:16" ht="12.75">
      <c r="B370" s="13"/>
      <c r="C370" s="13"/>
      <c r="D370" s="13"/>
      <c r="E370" s="13"/>
      <c r="F370" s="13"/>
      <c r="G370" s="13"/>
      <c r="H370" s="13"/>
      <c r="I370" s="13"/>
      <c r="J370" s="13"/>
      <c r="K370" s="13"/>
      <c r="L370" s="13"/>
      <c r="M370" s="13"/>
      <c r="N370" s="13"/>
      <c r="O370" s="13"/>
      <c r="P370" s="13"/>
    </row>
    <row r="371" spans="2:16" ht="12.75">
      <c r="B371" s="13"/>
      <c r="C371" s="13"/>
      <c r="D371" s="58"/>
      <c r="E371" s="13"/>
      <c r="F371" s="13"/>
      <c r="G371" s="13"/>
      <c r="H371" s="13"/>
      <c r="I371" s="13"/>
      <c r="J371" s="13"/>
      <c r="K371" s="13"/>
      <c r="L371" s="13"/>
      <c r="M371" s="13"/>
      <c r="N371" s="13"/>
      <c r="O371" s="13"/>
      <c r="P371" s="13"/>
    </row>
    <row r="372" spans="2:16" ht="12.75">
      <c r="B372" s="13"/>
      <c r="C372" s="13"/>
      <c r="D372" s="13"/>
      <c r="E372" s="13"/>
      <c r="F372" s="13"/>
      <c r="G372" s="13"/>
      <c r="H372" s="13"/>
      <c r="I372" s="13"/>
      <c r="J372" s="13"/>
      <c r="K372" s="13"/>
      <c r="L372" s="13"/>
      <c r="M372" s="13"/>
      <c r="N372" s="13"/>
      <c r="O372" s="13"/>
      <c r="P372" s="13"/>
    </row>
    <row r="373" spans="2:16" ht="63" customHeight="1">
      <c r="B373" s="13"/>
      <c r="C373" s="13"/>
      <c r="D373" s="149"/>
      <c r="E373" s="149"/>
      <c r="F373" s="149"/>
      <c r="G373" s="149"/>
      <c r="H373" s="149"/>
      <c r="I373" s="149"/>
      <c r="J373" s="149"/>
      <c r="K373" s="149"/>
      <c r="L373" s="149"/>
      <c r="M373" s="149"/>
      <c r="N373" s="149"/>
      <c r="O373" s="13"/>
      <c r="P373" s="13"/>
    </row>
    <row r="374" spans="2:16" ht="12.75">
      <c r="B374" s="13"/>
      <c r="C374" s="13"/>
      <c r="D374" s="13"/>
      <c r="E374" s="13"/>
      <c r="F374" s="13"/>
      <c r="G374" s="13"/>
      <c r="H374" s="13"/>
      <c r="I374" s="13"/>
      <c r="J374" s="13"/>
      <c r="K374" s="13"/>
      <c r="L374" s="13"/>
      <c r="M374" s="13"/>
      <c r="N374" s="13"/>
      <c r="O374" s="13"/>
      <c r="P374" s="13"/>
    </row>
    <row r="375" spans="2:16" ht="12.75">
      <c r="B375" s="13"/>
      <c r="C375" s="13"/>
      <c r="D375" s="58"/>
      <c r="E375" s="13"/>
      <c r="F375" s="13"/>
      <c r="G375" s="13"/>
      <c r="H375" s="13"/>
      <c r="I375" s="13"/>
      <c r="J375" s="13"/>
      <c r="K375" s="13"/>
      <c r="L375" s="13"/>
      <c r="M375" s="13"/>
      <c r="N375" s="13"/>
      <c r="O375" s="13"/>
      <c r="P375" s="13"/>
    </row>
    <row r="376" spans="2:16" ht="12.75">
      <c r="B376" s="13"/>
      <c r="C376" s="13"/>
      <c r="D376" s="13"/>
      <c r="E376" s="13"/>
      <c r="F376" s="13"/>
      <c r="G376" s="13"/>
      <c r="H376" s="13"/>
      <c r="I376" s="13"/>
      <c r="J376" s="13"/>
      <c r="K376" s="13"/>
      <c r="L376" s="13"/>
      <c r="M376" s="13"/>
      <c r="N376" s="13"/>
      <c r="O376" s="13"/>
      <c r="P376" s="13"/>
    </row>
    <row r="377" spans="2:16" ht="12.75">
      <c r="B377" s="13"/>
      <c r="C377" s="13"/>
      <c r="D377" s="13"/>
      <c r="E377" s="13"/>
      <c r="F377" s="13"/>
      <c r="G377" s="13"/>
      <c r="H377" s="13"/>
      <c r="I377" s="13"/>
      <c r="J377" s="13"/>
      <c r="K377" s="13"/>
      <c r="L377" s="13"/>
      <c r="M377" s="13"/>
      <c r="N377" s="13"/>
      <c r="O377" s="13"/>
      <c r="P377" s="13"/>
    </row>
    <row r="378" spans="2:16" ht="12.75">
      <c r="B378" s="13"/>
      <c r="C378" s="13"/>
      <c r="D378" s="13"/>
      <c r="E378" s="13"/>
      <c r="F378" s="13"/>
      <c r="G378" s="13"/>
      <c r="H378" s="13"/>
      <c r="I378" s="13"/>
      <c r="J378" s="13"/>
      <c r="K378" s="13"/>
      <c r="L378" s="13"/>
      <c r="M378" s="13"/>
      <c r="N378" s="13"/>
      <c r="O378" s="13"/>
      <c r="P378" s="13"/>
    </row>
    <row r="379" spans="2:16" ht="12.75">
      <c r="B379" s="13"/>
      <c r="C379" s="13"/>
      <c r="D379" s="13"/>
      <c r="E379" s="13"/>
      <c r="F379" s="13"/>
      <c r="G379" s="13"/>
      <c r="H379" s="13"/>
      <c r="I379" s="13"/>
      <c r="J379" s="13"/>
      <c r="K379" s="13"/>
      <c r="L379" s="13"/>
      <c r="M379" s="13"/>
      <c r="N379" s="13"/>
      <c r="O379" s="13"/>
      <c r="P379" s="13"/>
    </row>
    <row r="380" spans="2:16" ht="12.75">
      <c r="B380" s="13"/>
      <c r="C380" s="13"/>
      <c r="D380" s="13"/>
      <c r="E380" s="13"/>
      <c r="F380" s="13"/>
      <c r="G380" s="13"/>
      <c r="H380" s="13"/>
      <c r="I380" s="13"/>
      <c r="J380" s="13"/>
      <c r="K380" s="13"/>
      <c r="L380" s="13"/>
      <c r="M380" s="13"/>
      <c r="N380" s="13"/>
      <c r="O380" s="13"/>
      <c r="P380" s="13"/>
    </row>
    <row r="381" spans="2:16" ht="12.75">
      <c r="B381" s="13"/>
      <c r="C381" s="13"/>
      <c r="D381" s="13"/>
      <c r="E381" s="13"/>
      <c r="F381" s="13"/>
      <c r="G381" s="13"/>
      <c r="H381" s="13"/>
      <c r="I381" s="13"/>
      <c r="J381" s="13"/>
      <c r="K381" s="13"/>
      <c r="L381" s="13"/>
      <c r="M381" s="13"/>
      <c r="N381" s="13"/>
      <c r="O381" s="13"/>
      <c r="P381" s="13"/>
    </row>
    <row r="382" spans="2:16" ht="12.75">
      <c r="B382" s="13"/>
      <c r="C382" s="13"/>
      <c r="D382" s="13"/>
      <c r="E382" s="13"/>
      <c r="F382" s="13"/>
      <c r="G382" s="13"/>
      <c r="H382" s="13"/>
      <c r="I382" s="13"/>
      <c r="J382" s="13"/>
      <c r="K382" s="13"/>
      <c r="L382" s="13"/>
      <c r="M382" s="13"/>
      <c r="N382" s="13"/>
      <c r="O382" s="13"/>
      <c r="P382" s="13"/>
    </row>
    <row r="383" spans="2:16" ht="12.75">
      <c r="B383" s="13"/>
      <c r="C383" s="13"/>
      <c r="D383" s="13"/>
      <c r="E383" s="13"/>
      <c r="F383" s="13"/>
      <c r="G383" s="13"/>
      <c r="H383" s="13"/>
      <c r="I383" s="13"/>
      <c r="J383" s="13"/>
      <c r="K383" s="13"/>
      <c r="L383" s="13"/>
      <c r="M383" s="13"/>
      <c r="N383" s="13"/>
      <c r="O383" s="13"/>
      <c r="P383" s="13"/>
    </row>
    <row r="384" spans="2:16" ht="12.75">
      <c r="B384" s="13"/>
      <c r="C384" s="13"/>
      <c r="D384" s="13"/>
      <c r="E384" s="13"/>
      <c r="F384" s="13"/>
      <c r="G384" s="13"/>
      <c r="H384" s="13"/>
      <c r="I384" s="13"/>
      <c r="J384" s="13"/>
      <c r="K384" s="13"/>
      <c r="L384" s="13"/>
      <c r="M384" s="13"/>
      <c r="N384" s="13"/>
      <c r="O384" s="13"/>
      <c r="P384" s="13"/>
    </row>
    <row r="385" spans="2:16" ht="12.75">
      <c r="B385" s="13"/>
      <c r="C385" s="13"/>
      <c r="D385" s="13"/>
      <c r="E385" s="13"/>
      <c r="F385" s="13"/>
      <c r="G385" s="13"/>
      <c r="H385" s="13"/>
      <c r="I385" s="13"/>
      <c r="J385" s="13"/>
      <c r="K385" s="13"/>
      <c r="L385" s="13"/>
      <c r="M385" s="13"/>
      <c r="N385" s="13"/>
      <c r="O385" s="13"/>
      <c r="P385" s="13"/>
    </row>
    <row r="386" spans="2:16" ht="12.75">
      <c r="B386" s="13"/>
      <c r="C386" s="13"/>
      <c r="D386" s="13"/>
      <c r="E386" s="13"/>
      <c r="F386" s="13"/>
      <c r="G386" s="13"/>
      <c r="H386" s="13"/>
      <c r="I386" s="13"/>
      <c r="J386" s="13"/>
      <c r="K386" s="13"/>
      <c r="L386" s="13"/>
      <c r="M386" s="13"/>
      <c r="N386" s="13"/>
      <c r="O386" s="13"/>
      <c r="P386" s="13"/>
    </row>
    <row r="387" spans="2:16" ht="12.75">
      <c r="B387" s="13"/>
      <c r="C387" s="13"/>
      <c r="D387" s="13"/>
      <c r="E387" s="13"/>
      <c r="F387" s="13"/>
      <c r="G387" s="13"/>
      <c r="H387" s="13"/>
      <c r="I387" s="13"/>
      <c r="J387" s="13"/>
      <c r="K387" s="13"/>
      <c r="L387" s="13"/>
      <c r="M387" s="13"/>
      <c r="N387" s="13"/>
      <c r="O387" s="13"/>
      <c r="P387" s="13"/>
    </row>
    <row r="388" spans="2:16" ht="12.75">
      <c r="B388" s="13"/>
      <c r="C388" s="13"/>
      <c r="D388" s="13"/>
      <c r="E388" s="13"/>
      <c r="F388" s="13"/>
      <c r="G388" s="13"/>
      <c r="H388" s="13"/>
      <c r="I388" s="13"/>
      <c r="J388" s="13"/>
      <c r="K388" s="13"/>
      <c r="L388" s="13"/>
      <c r="M388" s="13"/>
      <c r="N388" s="13"/>
      <c r="O388" s="13"/>
      <c r="P388" s="13"/>
    </row>
    <row r="389" spans="2:16" ht="12.75">
      <c r="B389" s="13"/>
      <c r="C389" s="13"/>
      <c r="D389" s="13"/>
      <c r="E389" s="13"/>
      <c r="F389" s="13"/>
      <c r="G389" s="13"/>
      <c r="H389" s="13"/>
      <c r="I389" s="13"/>
      <c r="J389" s="13"/>
      <c r="K389" s="13"/>
      <c r="L389" s="13"/>
      <c r="M389" s="13"/>
      <c r="N389" s="13"/>
      <c r="O389" s="13"/>
      <c r="P389" s="13"/>
    </row>
    <row r="390" spans="2:16" ht="12.75">
      <c r="B390" s="13"/>
      <c r="C390" s="13"/>
      <c r="D390" s="13"/>
      <c r="E390" s="13"/>
      <c r="F390" s="13"/>
      <c r="G390" s="13"/>
      <c r="H390" s="13"/>
      <c r="I390" s="13"/>
      <c r="J390" s="13"/>
      <c r="K390" s="13"/>
      <c r="L390" s="13"/>
      <c r="M390" s="13"/>
      <c r="N390" s="13"/>
      <c r="O390" s="13"/>
      <c r="P390" s="13"/>
    </row>
    <row r="391" spans="2:16" ht="12.75">
      <c r="B391" s="13"/>
      <c r="C391" s="13"/>
      <c r="D391" s="13"/>
      <c r="E391" s="13"/>
      <c r="F391" s="13"/>
      <c r="G391" s="13"/>
      <c r="H391" s="13"/>
      <c r="I391" s="13"/>
      <c r="J391" s="13"/>
      <c r="K391" s="13"/>
      <c r="L391" s="13"/>
      <c r="M391" s="13"/>
      <c r="N391" s="13"/>
      <c r="O391" s="13"/>
      <c r="P391" s="13"/>
    </row>
    <row r="392" spans="2:16" ht="12.75">
      <c r="B392" s="13"/>
      <c r="C392" s="13"/>
      <c r="D392" s="13"/>
      <c r="E392" s="13"/>
      <c r="F392" s="13"/>
      <c r="G392" s="13"/>
      <c r="H392" s="13"/>
      <c r="I392" s="13"/>
      <c r="J392" s="13"/>
      <c r="K392" s="13"/>
      <c r="L392" s="13"/>
      <c r="M392" s="13"/>
      <c r="N392" s="13"/>
      <c r="O392" s="13"/>
      <c r="P392" s="13"/>
    </row>
    <row r="393" spans="2:16" ht="12.75">
      <c r="B393" s="13"/>
      <c r="C393" s="13"/>
      <c r="D393" s="13"/>
      <c r="E393" s="13"/>
      <c r="F393" s="13"/>
      <c r="G393" s="13"/>
      <c r="H393" s="13"/>
      <c r="I393" s="13"/>
      <c r="J393" s="13"/>
      <c r="K393" s="13"/>
      <c r="L393" s="13"/>
      <c r="M393" s="13"/>
      <c r="N393" s="13"/>
      <c r="O393" s="13"/>
      <c r="P393" s="13"/>
    </row>
    <row r="394" spans="2:16" ht="12.75">
      <c r="B394" s="13"/>
      <c r="C394" s="13"/>
      <c r="D394" s="13"/>
      <c r="E394" s="13"/>
      <c r="F394" s="13"/>
      <c r="G394" s="13"/>
      <c r="H394" s="13"/>
      <c r="I394" s="13"/>
      <c r="J394" s="13"/>
      <c r="K394" s="13"/>
      <c r="L394" s="13"/>
      <c r="M394" s="13"/>
      <c r="N394" s="13"/>
      <c r="O394" s="13"/>
      <c r="P394" s="13"/>
    </row>
    <row r="395" spans="2:16" ht="12.75">
      <c r="B395" s="13"/>
      <c r="C395" s="13"/>
      <c r="D395" s="13"/>
      <c r="E395" s="13"/>
      <c r="F395" s="13"/>
      <c r="G395" s="13"/>
      <c r="H395" s="13"/>
      <c r="I395" s="13"/>
      <c r="J395" s="13"/>
      <c r="K395" s="13"/>
      <c r="L395" s="13"/>
      <c r="M395" s="13"/>
      <c r="N395" s="13"/>
      <c r="O395" s="13"/>
      <c r="P395" s="13"/>
    </row>
    <row r="396" spans="2:16" ht="12.75">
      <c r="B396" s="13"/>
      <c r="C396" s="13"/>
      <c r="D396" s="13"/>
      <c r="E396" s="13"/>
      <c r="F396" s="13"/>
      <c r="G396" s="13"/>
      <c r="H396" s="13"/>
      <c r="I396" s="13"/>
      <c r="J396" s="13"/>
      <c r="K396" s="13"/>
      <c r="L396" s="13"/>
      <c r="M396" s="13"/>
      <c r="N396" s="13"/>
      <c r="O396" s="13"/>
      <c r="P396" s="13"/>
    </row>
    <row r="397" spans="2:16" ht="12.75">
      <c r="B397" s="13"/>
      <c r="C397" s="13"/>
      <c r="D397" s="13"/>
      <c r="E397" s="13"/>
      <c r="F397" s="13"/>
      <c r="G397" s="13"/>
      <c r="H397" s="13"/>
      <c r="I397" s="13"/>
      <c r="J397" s="13"/>
      <c r="K397" s="13"/>
      <c r="L397" s="13"/>
      <c r="M397" s="13"/>
      <c r="N397" s="13"/>
      <c r="O397" s="13"/>
      <c r="P397" s="13"/>
    </row>
    <row r="398" spans="2:16" ht="12.75">
      <c r="B398" s="13"/>
      <c r="C398" s="13"/>
      <c r="D398" s="13"/>
      <c r="E398" s="13"/>
      <c r="F398" s="13"/>
      <c r="G398" s="13"/>
      <c r="H398" s="13"/>
      <c r="I398" s="13"/>
      <c r="J398" s="13"/>
      <c r="K398" s="13"/>
      <c r="L398" s="13"/>
      <c r="M398" s="13"/>
      <c r="N398" s="13"/>
      <c r="O398" s="13"/>
      <c r="P398" s="13"/>
    </row>
    <row r="399" spans="2:16" ht="12.75">
      <c r="B399" s="13"/>
      <c r="C399" s="13"/>
      <c r="D399" s="13"/>
      <c r="E399" s="13"/>
      <c r="F399" s="13"/>
      <c r="G399" s="13"/>
      <c r="H399" s="13"/>
      <c r="I399" s="13"/>
      <c r="J399" s="13"/>
      <c r="K399" s="13"/>
      <c r="L399" s="13"/>
      <c r="M399" s="13"/>
      <c r="N399" s="13"/>
      <c r="O399" s="13"/>
      <c r="P399" s="13"/>
    </row>
    <row r="400" spans="2:16" ht="12.75">
      <c r="B400" s="13"/>
      <c r="C400" s="13"/>
      <c r="D400" s="13"/>
      <c r="E400" s="13"/>
      <c r="F400" s="13"/>
      <c r="G400" s="13"/>
      <c r="H400" s="13"/>
      <c r="I400" s="13"/>
      <c r="J400" s="13"/>
      <c r="K400" s="13"/>
      <c r="L400" s="13"/>
      <c r="M400" s="13"/>
      <c r="N400" s="13"/>
      <c r="O400" s="13"/>
      <c r="P400" s="13"/>
    </row>
    <row r="401" spans="2:16" ht="12.75">
      <c r="B401" s="13"/>
      <c r="C401" s="13"/>
      <c r="D401" s="13"/>
      <c r="E401" s="13"/>
      <c r="F401" s="13"/>
      <c r="G401" s="13"/>
      <c r="H401" s="13"/>
      <c r="I401" s="13"/>
      <c r="J401" s="13"/>
      <c r="K401" s="13"/>
      <c r="L401" s="13"/>
      <c r="M401" s="13"/>
      <c r="N401" s="13"/>
      <c r="O401" s="13"/>
      <c r="P401" s="13"/>
    </row>
    <row r="402" spans="2:16" ht="12.75">
      <c r="B402" s="13"/>
      <c r="C402" s="13"/>
      <c r="D402" s="13"/>
      <c r="E402" s="13"/>
      <c r="F402" s="13"/>
      <c r="G402" s="13"/>
      <c r="H402" s="13"/>
      <c r="I402" s="13"/>
      <c r="J402" s="13"/>
      <c r="K402" s="13"/>
      <c r="L402" s="13"/>
      <c r="M402" s="13"/>
      <c r="N402" s="13"/>
      <c r="O402" s="13"/>
      <c r="P402" s="13"/>
    </row>
    <row r="403" spans="2:16" ht="12.75">
      <c r="B403" s="13"/>
      <c r="C403" s="13"/>
      <c r="D403" s="13"/>
      <c r="E403" s="13"/>
      <c r="F403" s="13"/>
      <c r="G403" s="13"/>
      <c r="H403" s="13"/>
      <c r="I403" s="13"/>
      <c r="J403" s="13"/>
      <c r="K403" s="13"/>
      <c r="L403" s="13"/>
      <c r="M403" s="13"/>
      <c r="N403" s="13"/>
      <c r="O403" s="13"/>
      <c r="P403" s="13"/>
    </row>
    <row r="404" spans="2:16" ht="12.75">
      <c r="B404" s="13"/>
      <c r="C404" s="13"/>
      <c r="D404" s="13"/>
      <c r="E404" s="13"/>
      <c r="F404" s="13"/>
      <c r="G404" s="13"/>
      <c r="H404" s="13"/>
      <c r="I404" s="13"/>
      <c r="J404" s="13"/>
      <c r="K404" s="13"/>
      <c r="L404" s="13"/>
      <c r="M404" s="13"/>
      <c r="N404" s="13"/>
      <c r="O404" s="13"/>
      <c r="P404" s="13"/>
    </row>
    <row r="405" spans="2:16" ht="12.75">
      <c r="B405" s="13"/>
      <c r="C405" s="13"/>
      <c r="D405" s="13"/>
      <c r="E405" s="13"/>
      <c r="F405" s="13"/>
      <c r="G405" s="13"/>
      <c r="H405" s="13"/>
      <c r="I405" s="13"/>
      <c r="J405" s="13"/>
      <c r="K405" s="13"/>
      <c r="L405" s="13"/>
      <c r="M405" s="13"/>
      <c r="N405" s="13"/>
      <c r="O405" s="13"/>
      <c r="P405" s="13"/>
    </row>
    <row r="406" spans="2:16" ht="12.75">
      <c r="B406" s="13"/>
      <c r="C406" s="13"/>
      <c r="D406" s="13"/>
      <c r="E406" s="13"/>
      <c r="F406" s="13"/>
      <c r="G406" s="13"/>
      <c r="H406" s="13"/>
      <c r="I406" s="13"/>
      <c r="J406" s="13"/>
      <c r="K406" s="13"/>
      <c r="L406" s="13"/>
      <c r="M406" s="13"/>
      <c r="N406" s="13"/>
      <c r="O406" s="13"/>
      <c r="P406" s="13"/>
    </row>
    <row r="407" spans="2:16" ht="12.75">
      <c r="B407" s="13"/>
      <c r="C407" s="13"/>
      <c r="D407" s="13"/>
      <c r="E407" s="13"/>
      <c r="F407" s="13"/>
      <c r="G407" s="13"/>
      <c r="H407" s="13"/>
      <c r="I407" s="13"/>
      <c r="J407" s="13"/>
      <c r="K407" s="13"/>
      <c r="L407" s="13"/>
      <c r="M407" s="13"/>
      <c r="N407" s="13"/>
      <c r="O407" s="13"/>
      <c r="P407" s="13"/>
    </row>
    <row r="408" spans="2:16" ht="12.75">
      <c r="B408" s="13"/>
      <c r="C408" s="13"/>
      <c r="D408" s="13"/>
      <c r="E408" s="13"/>
      <c r="F408" s="13"/>
      <c r="G408" s="13"/>
      <c r="H408" s="13"/>
      <c r="I408" s="13"/>
      <c r="J408" s="13"/>
      <c r="K408" s="13"/>
      <c r="L408" s="13"/>
      <c r="M408" s="13"/>
      <c r="N408" s="13"/>
      <c r="O408" s="13"/>
      <c r="P408" s="13"/>
    </row>
    <row r="409" spans="2:16" ht="12.75">
      <c r="B409" s="13"/>
      <c r="C409" s="13"/>
      <c r="D409" s="13"/>
      <c r="E409" s="13"/>
      <c r="F409" s="13"/>
      <c r="G409" s="13"/>
      <c r="H409" s="13"/>
      <c r="I409" s="13"/>
      <c r="J409" s="13"/>
      <c r="K409" s="13"/>
      <c r="L409" s="13"/>
      <c r="M409" s="13"/>
      <c r="N409" s="13"/>
      <c r="O409" s="13"/>
      <c r="P409" s="13"/>
    </row>
    <row r="410" spans="2:16" ht="12.75">
      <c r="B410" s="13"/>
      <c r="C410" s="13"/>
      <c r="D410" s="13"/>
      <c r="E410" s="13"/>
      <c r="F410" s="13"/>
      <c r="G410" s="13"/>
      <c r="H410" s="13"/>
      <c r="I410" s="13"/>
      <c r="J410" s="13"/>
      <c r="K410" s="13"/>
      <c r="L410" s="13"/>
      <c r="M410" s="13"/>
      <c r="N410" s="13"/>
      <c r="O410" s="13"/>
      <c r="P410" s="13"/>
    </row>
    <row r="411" spans="2:16" ht="12.75">
      <c r="B411" s="13"/>
      <c r="C411" s="13"/>
      <c r="D411" s="13"/>
      <c r="E411" s="13"/>
      <c r="F411" s="13"/>
      <c r="G411" s="13"/>
      <c r="H411" s="13"/>
      <c r="I411" s="13"/>
      <c r="J411" s="13"/>
      <c r="K411" s="13"/>
      <c r="L411" s="13"/>
      <c r="M411" s="13"/>
      <c r="N411" s="13"/>
      <c r="O411" s="13"/>
      <c r="P411" s="13"/>
    </row>
    <row r="412" spans="2:16" ht="12.75">
      <c r="B412" s="13"/>
      <c r="C412" s="13"/>
      <c r="D412" s="13"/>
      <c r="E412" s="13"/>
      <c r="F412" s="13"/>
      <c r="G412" s="13"/>
      <c r="H412" s="13"/>
      <c r="I412" s="13"/>
      <c r="J412" s="13"/>
      <c r="K412" s="13"/>
      <c r="L412" s="13"/>
      <c r="M412" s="13"/>
      <c r="N412" s="13"/>
      <c r="O412" s="13"/>
      <c r="P412" s="13"/>
    </row>
    <row r="413" spans="2:16" ht="12.75">
      <c r="B413" s="13"/>
      <c r="C413" s="13"/>
      <c r="D413" s="13"/>
      <c r="E413" s="13"/>
      <c r="F413" s="13"/>
      <c r="G413" s="13"/>
      <c r="H413" s="13"/>
      <c r="I413" s="13"/>
      <c r="J413" s="13"/>
      <c r="K413" s="13"/>
      <c r="L413" s="13"/>
      <c r="M413" s="13"/>
      <c r="N413" s="13"/>
      <c r="O413" s="13"/>
      <c r="P413" s="13"/>
    </row>
    <row r="414" spans="2:16" ht="12.75">
      <c r="B414" s="13"/>
      <c r="C414" s="13"/>
      <c r="D414" s="13"/>
      <c r="E414" s="13"/>
      <c r="F414" s="13"/>
      <c r="G414" s="13"/>
      <c r="H414" s="13"/>
      <c r="I414" s="13"/>
      <c r="J414" s="13"/>
      <c r="K414" s="13"/>
      <c r="L414" s="13"/>
      <c r="M414" s="13"/>
      <c r="N414" s="13"/>
      <c r="O414" s="13"/>
      <c r="P414" s="13"/>
    </row>
    <row r="415" spans="2:16" ht="12.75">
      <c r="B415" s="13"/>
      <c r="C415" s="13"/>
      <c r="D415" s="13"/>
      <c r="E415" s="13"/>
      <c r="F415" s="13"/>
      <c r="G415" s="13"/>
      <c r="H415" s="13"/>
      <c r="I415" s="13"/>
      <c r="J415" s="13"/>
      <c r="K415" s="13"/>
      <c r="L415" s="13"/>
      <c r="M415" s="13"/>
      <c r="N415" s="13"/>
      <c r="O415" s="13"/>
      <c r="P415" s="13"/>
    </row>
    <row r="416" spans="2:16" ht="12.75">
      <c r="B416" s="13"/>
      <c r="C416" s="13"/>
      <c r="D416" s="13"/>
      <c r="E416" s="13"/>
      <c r="F416" s="13"/>
      <c r="G416" s="13"/>
      <c r="H416" s="13"/>
      <c r="I416" s="13"/>
      <c r="J416" s="13"/>
      <c r="K416" s="13"/>
      <c r="L416" s="13"/>
      <c r="M416" s="13"/>
      <c r="N416" s="13"/>
      <c r="O416" s="13"/>
      <c r="P416" s="13"/>
    </row>
    <row r="417" spans="2:16" ht="12.75">
      <c r="B417" s="13"/>
      <c r="C417" s="13"/>
      <c r="D417" s="13"/>
      <c r="E417" s="13"/>
      <c r="F417" s="13"/>
      <c r="G417" s="13"/>
      <c r="H417" s="13"/>
      <c r="I417" s="13"/>
      <c r="J417" s="13"/>
      <c r="K417" s="13"/>
      <c r="L417" s="13"/>
      <c r="M417" s="13"/>
      <c r="N417" s="13"/>
      <c r="O417" s="13"/>
      <c r="P417" s="13"/>
    </row>
    <row r="418" spans="2:16" ht="12.75">
      <c r="B418" s="13"/>
      <c r="C418" s="13"/>
      <c r="D418" s="13"/>
      <c r="E418" s="13"/>
      <c r="F418" s="13"/>
      <c r="G418" s="13"/>
      <c r="H418" s="13"/>
      <c r="I418" s="13"/>
      <c r="J418" s="13"/>
      <c r="K418" s="13"/>
      <c r="L418" s="13"/>
      <c r="M418" s="13"/>
      <c r="N418" s="13"/>
      <c r="O418" s="13"/>
      <c r="P418" s="13"/>
    </row>
    <row r="419" spans="2:16" ht="12.75">
      <c r="B419" s="13"/>
      <c r="C419" s="13"/>
      <c r="D419" s="13"/>
      <c r="E419" s="13"/>
      <c r="F419" s="13"/>
      <c r="G419" s="13"/>
      <c r="H419" s="13"/>
      <c r="I419" s="13"/>
      <c r="J419" s="13"/>
      <c r="K419" s="13"/>
      <c r="L419" s="13"/>
      <c r="M419" s="13"/>
      <c r="N419" s="13"/>
      <c r="O419" s="13"/>
      <c r="P419" s="13"/>
    </row>
    <row r="420" spans="2:16" ht="12.75">
      <c r="B420" s="13"/>
      <c r="C420" s="13"/>
      <c r="D420" s="13"/>
      <c r="E420" s="13"/>
      <c r="F420" s="13"/>
      <c r="G420" s="13"/>
      <c r="H420" s="13"/>
      <c r="I420" s="13"/>
      <c r="J420" s="13"/>
      <c r="K420" s="13"/>
      <c r="L420" s="13"/>
      <c r="M420" s="13"/>
      <c r="N420" s="13"/>
      <c r="O420" s="13"/>
      <c r="P420" s="13"/>
    </row>
    <row r="421" spans="2:16" ht="12.75">
      <c r="B421" s="13"/>
      <c r="C421" s="13"/>
      <c r="D421" s="13"/>
      <c r="E421" s="13"/>
      <c r="F421" s="13"/>
      <c r="G421" s="13"/>
      <c r="H421" s="13"/>
      <c r="I421" s="13"/>
      <c r="J421" s="13"/>
      <c r="K421" s="13"/>
      <c r="L421" s="13"/>
      <c r="M421" s="13"/>
      <c r="N421" s="13"/>
      <c r="O421" s="13"/>
      <c r="P421" s="13"/>
    </row>
    <row r="422" spans="2:16" ht="12.75">
      <c r="B422" s="13"/>
      <c r="C422" s="13"/>
      <c r="D422" s="13"/>
      <c r="E422" s="13"/>
      <c r="F422" s="13"/>
      <c r="G422" s="13"/>
      <c r="H422" s="13"/>
      <c r="I422" s="13"/>
      <c r="J422" s="13"/>
      <c r="K422" s="13"/>
      <c r="L422" s="13"/>
      <c r="M422" s="13"/>
      <c r="N422" s="13"/>
      <c r="O422" s="13"/>
      <c r="P422" s="13"/>
    </row>
    <row r="423" spans="2:16" ht="12.75">
      <c r="B423" s="13"/>
      <c r="C423" s="13"/>
      <c r="D423" s="13"/>
      <c r="E423" s="13"/>
      <c r="F423" s="13"/>
      <c r="G423" s="13"/>
      <c r="H423" s="13"/>
      <c r="I423" s="13"/>
      <c r="J423" s="13"/>
      <c r="K423" s="13"/>
      <c r="L423" s="13"/>
      <c r="M423" s="13"/>
      <c r="N423" s="13"/>
      <c r="O423" s="13"/>
      <c r="P423" s="13"/>
    </row>
    <row r="424" spans="2:16" ht="12.75">
      <c r="B424" s="13"/>
      <c r="C424" s="13"/>
      <c r="D424" s="13"/>
      <c r="E424" s="13"/>
      <c r="F424" s="13"/>
      <c r="G424" s="13"/>
      <c r="H424" s="13"/>
      <c r="I424" s="13"/>
      <c r="J424" s="13"/>
      <c r="K424" s="13"/>
      <c r="L424" s="13"/>
      <c r="M424" s="13"/>
      <c r="N424" s="13"/>
      <c r="O424" s="13"/>
      <c r="P424" s="13"/>
    </row>
    <row r="425" spans="2:16" ht="12.75">
      <c r="B425" s="13"/>
      <c r="C425" s="13"/>
      <c r="D425" s="13"/>
      <c r="E425" s="13"/>
      <c r="F425" s="13"/>
      <c r="G425" s="13"/>
      <c r="H425" s="13"/>
      <c r="I425" s="13"/>
      <c r="J425" s="13"/>
      <c r="K425" s="13"/>
      <c r="L425" s="13"/>
      <c r="M425" s="13"/>
      <c r="N425" s="13"/>
      <c r="O425" s="13"/>
      <c r="P425" s="13"/>
    </row>
  </sheetData>
  <mergeCells count="68">
    <mergeCell ref="D168:N168"/>
    <mergeCell ref="D172:N172"/>
    <mergeCell ref="D154:N154"/>
    <mergeCell ref="D263:N263"/>
    <mergeCell ref="D259:N259"/>
    <mergeCell ref="D184:F184"/>
    <mergeCell ref="D188:F188"/>
    <mergeCell ref="D186:F186"/>
    <mergeCell ref="D185:F185"/>
    <mergeCell ref="H203:J203"/>
    <mergeCell ref="L203:N203"/>
    <mergeCell ref="D180:F180"/>
    <mergeCell ref="H176:J176"/>
    <mergeCell ref="L176:N176"/>
    <mergeCell ref="D164:N164"/>
    <mergeCell ref="D87:N87"/>
    <mergeCell ref="D93:N93"/>
    <mergeCell ref="D97:N97"/>
    <mergeCell ref="D101:N101"/>
    <mergeCell ref="D136:N136"/>
    <mergeCell ref="D121:N121"/>
    <mergeCell ref="E125:N126"/>
    <mergeCell ref="D91:N91"/>
    <mergeCell ref="H108:J108"/>
    <mergeCell ref="D9:N9"/>
    <mergeCell ref="D27:N27"/>
    <mergeCell ref="D41:N41"/>
    <mergeCell ref="D25:N25"/>
    <mergeCell ref="D31:N31"/>
    <mergeCell ref="D19:N19"/>
    <mergeCell ref="D11:N11"/>
    <mergeCell ref="D33:N33"/>
    <mergeCell ref="D15:N15"/>
    <mergeCell ref="D23:N23"/>
    <mergeCell ref="D348:J348"/>
    <mergeCell ref="E305:N305"/>
    <mergeCell ref="D273:N273"/>
    <mergeCell ref="D293:N293"/>
    <mergeCell ref="D61:N61"/>
    <mergeCell ref="D55:N55"/>
    <mergeCell ref="D373:N373"/>
    <mergeCell ref="D334:N334"/>
    <mergeCell ref="D354:N354"/>
    <mergeCell ref="D291:N291"/>
    <mergeCell ref="D295:N295"/>
    <mergeCell ref="D299:N299"/>
    <mergeCell ref="D320:N320"/>
    <mergeCell ref="D340:N340"/>
    <mergeCell ref="E156:N156"/>
    <mergeCell ref="E158:N158"/>
    <mergeCell ref="E160:N160"/>
    <mergeCell ref="K78:L78"/>
    <mergeCell ref="K79:L79"/>
    <mergeCell ref="I78:J78"/>
    <mergeCell ref="I79:J79"/>
    <mergeCell ref="D95:N95"/>
    <mergeCell ref="L108:N108"/>
    <mergeCell ref="D117:N117"/>
    <mergeCell ref="K77:L77"/>
    <mergeCell ref="F69:N69"/>
    <mergeCell ref="E74:J74"/>
    <mergeCell ref="D37:N37"/>
    <mergeCell ref="D45:N45"/>
    <mergeCell ref="D51:N51"/>
    <mergeCell ref="D53:N53"/>
    <mergeCell ref="D49:N49"/>
    <mergeCell ref="D59:N59"/>
    <mergeCell ref="F67:N67"/>
  </mergeCells>
  <printOptions horizontalCentered="1"/>
  <pageMargins left="0.5" right="0.5" top="0.5" bottom="0.5" header="0.5" footer="0.5"/>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PNHB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PNHB</dc:creator>
  <cp:keywords/>
  <dc:description/>
  <cp:lastModifiedBy>Puncak Niaga (M) sdn Bhd</cp:lastModifiedBy>
  <cp:lastPrinted>2004-08-06T03:40:54Z</cp:lastPrinted>
  <dcterms:created xsi:type="dcterms:W3CDTF">2000-01-17T02:48:59Z</dcterms:created>
  <dcterms:modified xsi:type="dcterms:W3CDTF">2004-08-19T01:10:32Z</dcterms:modified>
  <cp:category/>
  <cp:version/>
  <cp:contentType/>
  <cp:contentStatus/>
</cp:coreProperties>
</file>